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KEI-6\Documents\管理課フォルダ\検査フォルダ\"/>
    </mc:Choice>
  </mc:AlternateContent>
  <xr:revisionPtr revIDLastSave="0" documentId="13_ncr:1_{31C1B33C-ECAE-48C5-8235-F5900C3884FE}" xr6:coauthVersionLast="46" xr6:coauthVersionMax="46" xr10:uidLastSave="{00000000-0000-0000-0000-000000000000}"/>
  <bookViews>
    <workbookView xWindow="780" yWindow="780" windowWidth="20025" windowHeight="12405" activeTab="2" xr2:uid="{7E5CA0B5-7C6D-4D44-98D7-D3FB20410185}"/>
  </bookViews>
  <sheets>
    <sheet name="様式１" sheetId="1" r:id="rId1"/>
    <sheet name="様式４" sheetId="2" r:id="rId2"/>
    <sheet name="対物検査データ記入シート" sheetId="3" r:id="rId3"/>
  </sheets>
  <definedNames>
    <definedName name="_xlnm.Print_Area" localSheetId="0">様式１!$A$1:$I$34</definedName>
    <definedName name="_xlnm.Print_Area" localSheetId="1">様式４!$A$1:$P$30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2" i="2"/>
  <c r="N11" i="2"/>
  <c r="M11" i="2"/>
  <c r="L11" i="2"/>
  <c r="K11" i="2"/>
  <c r="J11" i="2"/>
  <c r="E11" i="2"/>
  <c r="F11" i="2"/>
  <c r="G11" i="2"/>
  <c r="H11" i="2"/>
  <c r="D11" i="2"/>
  <c r="I12" i="2" l="1"/>
  <c r="G29" i="1"/>
  <c r="G28" i="1"/>
  <c r="G27" i="1"/>
  <c r="G26" i="1"/>
  <c r="G25" i="1"/>
  <c r="G24" i="1"/>
  <c r="G23" i="1"/>
  <c r="G22" i="1"/>
  <c r="E29" i="1"/>
  <c r="E28" i="1"/>
  <c r="E27" i="1"/>
  <c r="E26" i="1"/>
  <c r="E25" i="1"/>
  <c r="E24" i="1"/>
  <c r="E23" i="1"/>
  <c r="E22" i="1"/>
  <c r="G21" i="1"/>
  <c r="E21" i="1"/>
  <c r="S1" i="2"/>
  <c r="F13" i="2" l="1"/>
  <c r="F15" i="2" s="1"/>
  <c r="G13" i="2"/>
  <c r="G15" i="2" s="1"/>
  <c r="H13" i="2"/>
  <c r="H15" i="2" s="1"/>
  <c r="D13" i="2"/>
  <c r="D15" i="2" s="1"/>
  <c r="E13" i="2"/>
  <c r="E15" i="2" s="1"/>
  <c r="K13" i="2" l="1"/>
  <c r="K15" i="2" s="1"/>
  <c r="L13" i="2"/>
  <c r="L15" i="2" s="1"/>
  <c r="M13" i="2"/>
  <c r="M15" i="2" s="1"/>
  <c r="N13" i="2"/>
  <c r="N15" i="2" s="1"/>
  <c r="J13" i="2"/>
  <c r="J15" i="2" s="1"/>
</calcChain>
</file>

<file path=xl/sharedStrings.xml><?xml version="1.0" encoding="utf-8"?>
<sst xmlns="http://schemas.openxmlformats.org/spreadsheetml/2006/main" count="147" uniqueCount="85">
  <si>
    <t>様式-1</t>
    <rPh sb="0" eb="2">
      <t>ヨウシキ</t>
    </rPh>
    <phoneticPr fontId="1"/>
  </si>
  <si>
    <t>合格・不合格の判定基準</t>
    <rPh sb="0" eb="2">
      <t>ゴウカク</t>
    </rPh>
    <rPh sb="3" eb="6">
      <t>フゴウカク</t>
    </rPh>
    <rPh sb="7" eb="11">
      <t>ハンテイキジュン</t>
    </rPh>
    <phoneticPr fontId="1"/>
  </si>
  <si>
    <t>検査項目</t>
    <rPh sb="0" eb="4">
      <t>ケンサコウモク</t>
    </rPh>
    <phoneticPr fontId="1"/>
  </si>
  <si>
    <t>管理許容差</t>
    <rPh sb="0" eb="5">
      <t>カンリキョヨウサ</t>
    </rPh>
    <phoneticPr fontId="1"/>
  </si>
  <si>
    <t>下側</t>
    <rPh sb="0" eb="2">
      <t>シタガワ</t>
    </rPh>
    <phoneticPr fontId="1"/>
  </si>
  <si>
    <t>上側</t>
    <rPh sb="0" eb="2">
      <t>ウエガワ</t>
    </rPh>
    <phoneticPr fontId="1"/>
  </si>
  <si>
    <t>限界許容差</t>
    <rPh sb="0" eb="5">
      <t>ゲンカイキョヨウサ</t>
    </rPh>
    <phoneticPr fontId="1"/>
  </si>
  <si>
    <t>ロット構成</t>
    <rPh sb="3" eb="5">
      <t>コウセイ</t>
    </rPh>
    <phoneticPr fontId="1"/>
  </si>
  <si>
    <t>柱の長さ</t>
    <rPh sb="0" eb="1">
      <t>ハシラ</t>
    </rPh>
    <rPh sb="2" eb="3">
      <t>ナガ</t>
    </rPh>
    <phoneticPr fontId="1"/>
  </si>
  <si>
    <t>階高</t>
    <rPh sb="0" eb="2">
      <t>カイダカ</t>
    </rPh>
    <phoneticPr fontId="1"/>
  </si>
  <si>
    <t>仕口部の長さ</t>
    <rPh sb="0" eb="3">
      <t>シグチブ</t>
    </rPh>
    <rPh sb="4" eb="5">
      <t>ナガ</t>
    </rPh>
    <phoneticPr fontId="1"/>
  </si>
  <si>
    <t>柱のせい</t>
    <rPh sb="0" eb="1">
      <t>ハシラ</t>
    </rPh>
    <phoneticPr fontId="1"/>
  </si>
  <si>
    <t>仕口部のせい</t>
    <rPh sb="0" eb="3">
      <t>シグチブ</t>
    </rPh>
    <phoneticPr fontId="1"/>
  </si>
  <si>
    <t>梁の長さ</t>
    <rPh sb="0" eb="1">
      <t>ハリ</t>
    </rPh>
    <rPh sb="2" eb="3">
      <t>ナガ</t>
    </rPh>
    <phoneticPr fontId="1"/>
  </si>
  <si>
    <t>梁のせい</t>
    <rPh sb="0" eb="1">
      <t>ハリ</t>
    </rPh>
    <phoneticPr fontId="1"/>
  </si>
  <si>
    <t>項目の合否判定</t>
    <rPh sb="0" eb="2">
      <t>コウモク</t>
    </rPh>
    <rPh sb="3" eb="5">
      <t>ゴウヒ</t>
    </rPh>
    <rPh sb="5" eb="7">
      <t>ハンテイ</t>
    </rPh>
    <phoneticPr fontId="1"/>
  </si>
  <si>
    <t>合格・不合格</t>
    <rPh sb="0" eb="2">
      <t>ゴウカク</t>
    </rPh>
    <rPh sb="3" eb="6">
      <t>フゴウカク</t>
    </rPh>
    <phoneticPr fontId="1"/>
  </si>
  <si>
    <t>総合判定</t>
    <rPh sb="0" eb="2">
      <t>ソウゴウ</t>
    </rPh>
    <rPh sb="2" eb="4">
      <t>ハンテイ</t>
    </rPh>
    <phoneticPr fontId="1"/>
  </si>
  <si>
    <t>書類検査</t>
    <rPh sb="0" eb="2">
      <t>ショルイ</t>
    </rPh>
    <rPh sb="2" eb="4">
      <t>ケンサ</t>
    </rPh>
    <phoneticPr fontId="1"/>
  </si>
  <si>
    <t>-3(-4)</t>
    <phoneticPr fontId="1"/>
  </si>
  <si>
    <t>+3(+4)</t>
    <phoneticPr fontId="1"/>
  </si>
  <si>
    <t>-5(-6)</t>
    <phoneticPr fontId="1"/>
  </si>
  <si>
    <t>+5(+6)</t>
    <phoneticPr fontId="1"/>
  </si>
  <si>
    <t>-3</t>
    <phoneticPr fontId="1"/>
  </si>
  <si>
    <t>+3</t>
    <phoneticPr fontId="1"/>
  </si>
  <si>
    <t>-5</t>
    <phoneticPr fontId="1"/>
  </si>
  <si>
    <t>+5</t>
    <phoneticPr fontId="1"/>
  </si>
  <si>
    <t>-2(-3)</t>
    <phoneticPr fontId="1"/>
  </si>
  <si>
    <t>+2(+3)</t>
    <phoneticPr fontId="1"/>
  </si>
  <si>
    <t>対物による寸法検査
（書類検査不合格の場合）</t>
    <rPh sb="0" eb="2">
      <t>タイブツ</t>
    </rPh>
    <rPh sb="5" eb="9">
      <t>スンポウケンサ</t>
    </rPh>
    <rPh sb="11" eb="15">
      <t>ショルイケンサ</t>
    </rPh>
    <rPh sb="15" eb="18">
      <t>フゴウカク</t>
    </rPh>
    <rPh sb="19" eb="21">
      <t>バアイ</t>
    </rPh>
    <phoneticPr fontId="1"/>
  </si>
  <si>
    <t>総合判定</t>
    <rPh sb="0" eb="4">
      <t>ソウゴウハンテイ</t>
    </rPh>
    <phoneticPr fontId="1"/>
  </si>
  <si>
    <t>合格・不合格</t>
    <phoneticPr fontId="1"/>
  </si>
  <si>
    <t>書類審査１</t>
    <rPh sb="0" eb="4">
      <t>ショルイシンサ</t>
    </rPh>
    <phoneticPr fontId="1"/>
  </si>
  <si>
    <t>データ№</t>
    <phoneticPr fontId="1"/>
  </si>
  <si>
    <t>部材マーク</t>
    <rPh sb="0" eb="2">
      <t>ブザイ</t>
    </rPh>
    <phoneticPr fontId="1"/>
  </si>
  <si>
    <t>社内検査記録</t>
    <rPh sb="0" eb="6">
      <t>シャナイケンサキロク</t>
    </rPh>
    <phoneticPr fontId="1"/>
  </si>
  <si>
    <t>サンプル測定値</t>
    <rPh sb="4" eb="7">
      <t>ソクテイチ</t>
    </rPh>
    <phoneticPr fontId="1"/>
  </si>
  <si>
    <t>差の平均値</t>
    <rPh sb="0" eb="1">
      <t>サ</t>
    </rPh>
    <rPh sb="2" eb="5">
      <t>ヘイキンチ</t>
    </rPh>
    <phoneticPr fontId="1"/>
  </si>
  <si>
    <t>z</t>
    <phoneticPr fontId="1"/>
  </si>
  <si>
    <t>残差平方和</t>
    <rPh sb="0" eb="5">
      <t>ザンサヘイホウワ</t>
    </rPh>
    <phoneticPr fontId="1"/>
  </si>
  <si>
    <t>標準偏差</t>
    <rPh sb="0" eb="4">
      <t>ヒョウジュンヘンサ</t>
    </rPh>
    <phoneticPr fontId="1"/>
  </si>
  <si>
    <t>s</t>
    <phoneticPr fontId="1"/>
  </si>
  <si>
    <t>不偏分散</t>
    <rPh sb="0" eb="4">
      <t>フヘンブンサン</t>
    </rPh>
    <phoneticPr fontId="1"/>
  </si>
  <si>
    <t>判定</t>
    <rPh sb="0" eb="2">
      <t>ハンテイ</t>
    </rPh>
    <phoneticPr fontId="1"/>
  </si>
  <si>
    <r>
      <t>x</t>
    </r>
    <r>
      <rPr>
        <i/>
        <vertAlign val="subscript"/>
        <sz val="11"/>
        <color theme="1"/>
        <rFont val="Cambria"/>
        <family val="1"/>
      </rPr>
      <t>i</t>
    </r>
    <phoneticPr fontId="1"/>
  </si>
  <si>
    <r>
      <t>y</t>
    </r>
    <r>
      <rPr>
        <i/>
        <vertAlign val="subscript"/>
        <sz val="11"/>
        <color theme="1"/>
        <rFont val="Cambria"/>
        <family val="1"/>
      </rPr>
      <t>i</t>
    </r>
    <phoneticPr fontId="1"/>
  </si>
  <si>
    <r>
      <t>z</t>
    </r>
    <r>
      <rPr>
        <i/>
        <vertAlign val="subscript"/>
        <sz val="11"/>
        <color theme="1"/>
        <rFont val="Cambria"/>
        <family val="1"/>
      </rPr>
      <t>i</t>
    </r>
    <phoneticPr fontId="1"/>
  </si>
  <si>
    <r>
      <t>d</t>
    </r>
    <r>
      <rPr>
        <i/>
        <vertAlign val="subscript"/>
        <sz val="11"/>
        <color theme="1"/>
        <rFont val="Cambria"/>
        <family val="1"/>
      </rPr>
      <t>i</t>
    </r>
    <phoneticPr fontId="1"/>
  </si>
  <si>
    <r>
      <t>d</t>
    </r>
    <r>
      <rPr>
        <i/>
        <vertAlign val="subscript"/>
        <sz val="11"/>
        <color theme="1"/>
        <rFont val="Cambria"/>
        <family val="1"/>
      </rPr>
      <t>i</t>
    </r>
    <r>
      <rPr>
        <i/>
        <vertAlign val="superscript"/>
        <sz val="11"/>
        <color theme="1"/>
        <rFont val="Cambria"/>
        <family val="1"/>
      </rPr>
      <t>2</t>
    </r>
    <phoneticPr fontId="1"/>
  </si>
  <si>
    <r>
      <t>Σd</t>
    </r>
    <r>
      <rPr>
        <i/>
        <vertAlign val="subscript"/>
        <sz val="11"/>
        <color theme="1"/>
        <rFont val="Cambria"/>
        <family val="1"/>
      </rPr>
      <t>i</t>
    </r>
    <r>
      <rPr>
        <i/>
        <vertAlign val="superscript"/>
        <sz val="11"/>
        <color theme="1"/>
        <rFont val="Cambria"/>
        <family val="1"/>
      </rPr>
      <t>2</t>
    </r>
    <phoneticPr fontId="1"/>
  </si>
  <si>
    <r>
      <t xml:space="preserve">差 </t>
    </r>
    <r>
      <rPr>
        <i/>
        <sz val="11"/>
        <color theme="1"/>
        <rFont val="Cambria"/>
        <family val="1"/>
      </rPr>
      <t>x</t>
    </r>
    <r>
      <rPr>
        <i/>
        <vertAlign val="subscript"/>
        <sz val="11"/>
        <color theme="1"/>
        <rFont val="Cambria"/>
        <family val="1"/>
      </rPr>
      <t>i</t>
    </r>
    <r>
      <rPr>
        <i/>
        <sz val="11"/>
        <color theme="1"/>
        <rFont val="游ゴシック"/>
        <family val="2"/>
        <charset val="128"/>
      </rPr>
      <t>－</t>
    </r>
    <r>
      <rPr>
        <i/>
        <sz val="11"/>
        <color theme="1"/>
        <rFont val="Cambria"/>
        <family val="1"/>
      </rPr>
      <t>y</t>
    </r>
    <r>
      <rPr>
        <i/>
        <vertAlign val="subscript"/>
        <sz val="11"/>
        <color theme="1"/>
        <rFont val="Cambria"/>
        <family val="1"/>
      </rPr>
      <t>i</t>
    </r>
    <rPh sb="0" eb="1">
      <t>サ</t>
    </rPh>
    <phoneticPr fontId="1"/>
  </si>
  <si>
    <r>
      <t>z</t>
    </r>
    <r>
      <rPr>
        <i/>
        <vertAlign val="subscript"/>
        <sz val="11"/>
        <color theme="1"/>
        <rFont val="Cambria"/>
        <family val="1"/>
      </rPr>
      <t>i</t>
    </r>
    <r>
      <rPr>
        <i/>
        <sz val="11"/>
        <color theme="1"/>
        <rFont val="游ゴシック"/>
        <family val="2"/>
        <charset val="128"/>
      </rPr>
      <t>－</t>
    </r>
    <r>
      <rPr>
        <i/>
        <sz val="11"/>
        <color theme="1"/>
        <rFont val="Cambria"/>
        <family val="1"/>
      </rPr>
      <t>z</t>
    </r>
    <phoneticPr fontId="1"/>
  </si>
  <si>
    <r>
      <t>(z</t>
    </r>
    <r>
      <rPr>
        <i/>
        <vertAlign val="subscript"/>
        <sz val="11"/>
        <color theme="1"/>
        <rFont val="Cambria"/>
        <family val="1"/>
      </rPr>
      <t>i</t>
    </r>
    <r>
      <rPr>
        <i/>
        <sz val="11"/>
        <color theme="1"/>
        <rFont val="Cambria"/>
        <family val="1"/>
      </rPr>
      <t>-z)</t>
    </r>
    <r>
      <rPr>
        <i/>
        <vertAlign val="superscript"/>
        <sz val="11"/>
        <color theme="1"/>
        <rFont val="Cambria"/>
        <family val="1"/>
      </rPr>
      <t>2</t>
    </r>
    <phoneticPr fontId="1"/>
  </si>
  <si>
    <r>
      <t>d</t>
    </r>
    <r>
      <rPr>
        <i/>
        <vertAlign val="subscript"/>
        <sz val="11"/>
        <color theme="1"/>
        <rFont val="Cambria"/>
        <family val="1"/>
      </rPr>
      <t>1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2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3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4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5</t>
    </r>
    <r>
      <rPr>
        <i/>
        <vertAlign val="superscript"/>
        <sz val="11"/>
        <color theme="1"/>
        <rFont val="Cambria"/>
        <family val="1"/>
      </rPr>
      <t>2</t>
    </r>
    <phoneticPr fontId="1"/>
  </si>
  <si>
    <r>
      <rPr>
        <i/>
        <sz val="11"/>
        <color theme="1"/>
        <rFont val="Cambria"/>
        <family val="1"/>
      </rPr>
      <t>t</t>
    </r>
    <r>
      <rPr>
        <i/>
        <vertAlign val="subscript"/>
        <sz val="11"/>
        <color theme="1"/>
        <rFont val="Cambria"/>
        <family val="1"/>
      </rPr>
      <t>0</t>
    </r>
    <r>
      <rPr>
        <sz val="11"/>
        <color theme="1"/>
        <rFont val="Cambria"/>
        <family val="1"/>
      </rPr>
      <t xml:space="preserve"> </t>
    </r>
    <r>
      <rPr>
        <sz val="11"/>
        <color theme="1"/>
        <rFont val="游ゴシック"/>
        <family val="2"/>
        <charset val="128"/>
        <scheme val="minor"/>
      </rPr>
      <t>の計算</t>
    </r>
    <rPh sb="4" eb="6">
      <t>ケイサン</t>
    </rPh>
    <phoneticPr fontId="1"/>
  </si>
  <si>
    <r>
      <rPr>
        <i/>
        <sz val="11"/>
        <color theme="1"/>
        <rFont val="Cambria"/>
        <family val="1"/>
      </rPr>
      <t>t</t>
    </r>
    <r>
      <rPr>
        <sz val="11"/>
        <color theme="1"/>
        <rFont val="游ゴシック"/>
        <family val="2"/>
        <charset val="128"/>
        <scheme val="minor"/>
      </rPr>
      <t xml:space="preserve">  検定の結果</t>
    </r>
    <rPh sb="3" eb="5">
      <t>ケンテイ</t>
    </rPh>
    <rPh sb="6" eb="8">
      <t>ケッカ</t>
    </rPh>
    <phoneticPr fontId="1"/>
  </si>
  <si>
    <r>
      <rPr>
        <i/>
        <sz val="11"/>
        <color theme="1"/>
        <rFont val="Cambria"/>
        <family val="1"/>
      </rPr>
      <t>t</t>
    </r>
    <r>
      <rPr>
        <i/>
        <vertAlign val="subscript"/>
        <sz val="11"/>
        <color theme="1"/>
        <rFont val="Cambria"/>
        <family val="1"/>
      </rPr>
      <t>0</t>
    </r>
    <r>
      <rPr>
        <i/>
        <sz val="11"/>
        <color theme="1"/>
        <rFont val="Cambria"/>
        <family val="1"/>
      </rPr>
      <t xml:space="preserve"> </t>
    </r>
    <r>
      <rPr>
        <i/>
        <sz val="11"/>
        <color theme="1"/>
        <rFont val="游ゴシック"/>
        <family val="2"/>
        <charset val="128"/>
      </rPr>
      <t>≦</t>
    </r>
    <r>
      <rPr>
        <i/>
        <sz val="11"/>
        <color theme="1"/>
        <rFont val="Cambria"/>
        <family val="1"/>
      </rPr>
      <t>2.78</t>
    </r>
    <r>
      <rPr>
        <sz val="11"/>
        <color theme="1"/>
        <rFont val="游ゴシック"/>
        <family val="2"/>
        <charset val="128"/>
        <scheme val="minor"/>
      </rPr>
      <t xml:space="preserve"> の場合
　　かたよりの有意差：無</t>
    </r>
    <rPh sb="10" eb="12">
      <t>バアイ</t>
    </rPh>
    <rPh sb="20" eb="23">
      <t>ユウイサ</t>
    </rPh>
    <rPh sb="24" eb="25">
      <t>ナシ</t>
    </rPh>
    <phoneticPr fontId="1"/>
  </si>
  <si>
    <r>
      <rPr>
        <i/>
        <sz val="11"/>
        <color theme="1"/>
        <rFont val="Cambria"/>
        <family val="1"/>
      </rPr>
      <t>F</t>
    </r>
    <r>
      <rPr>
        <i/>
        <vertAlign val="subscript"/>
        <sz val="11"/>
        <color theme="1"/>
        <rFont val="Cambria"/>
        <family val="1"/>
      </rPr>
      <t>0</t>
    </r>
    <r>
      <rPr>
        <sz val="11"/>
        <color theme="1"/>
        <rFont val="游ゴシック"/>
        <family val="2"/>
        <charset val="128"/>
        <scheme val="minor"/>
      </rPr>
      <t xml:space="preserve"> の計算</t>
    </r>
    <rPh sb="4" eb="6">
      <t>ケイサン</t>
    </rPh>
    <phoneticPr fontId="1"/>
  </si>
  <si>
    <r>
      <rPr>
        <i/>
        <sz val="11"/>
        <color theme="1"/>
        <rFont val="Cambria"/>
        <family val="1"/>
      </rPr>
      <t>F</t>
    </r>
    <r>
      <rPr>
        <sz val="11"/>
        <color theme="1"/>
        <rFont val="游ゴシック"/>
        <family val="2"/>
        <charset val="128"/>
        <scheme val="minor"/>
      </rPr>
      <t xml:space="preserve"> 検定の結果</t>
    </r>
    <rPh sb="2" eb="4">
      <t>ケンテイ</t>
    </rPh>
    <rPh sb="5" eb="7">
      <t>ケッカ</t>
    </rPh>
    <phoneticPr fontId="1"/>
  </si>
  <si>
    <r>
      <rPr>
        <i/>
        <sz val="11"/>
        <color theme="1"/>
        <rFont val="Cambria"/>
        <family val="1"/>
      </rPr>
      <t>F</t>
    </r>
    <r>
      <rPr>
        <i/>
        <vertAlign val="subscript"/>
        <sz val="11"/>
        <color theme="1"/>
        <rFont val="Cambria"/>
        <family val="1"/>
      </rPr>
      <t>0</t>
    </r>
    <r>
      <rPr>
        <i/>
        <sz val="11"/>
        <color theme="1"/>
        <rFont val="Cambria"/>
        <family val="1"/>
      </rPr>
      <t xml:space="preserve"> </t>
    </r>
    <r>
      <rPr>
        <i/>
        <sz val="11"/>
        <color theme="1"/>
        <rFont val="游ゴシック"/>
        <family val="2"/>
        <charset val="128"/>
      </rPr>
      <t>≦</t>
    </r>
    <r>
      <rPr>
        <i/>
        <sz val="11"/>
        <color theme="1"/>
        <rFont val="Cambria"/>
        <family val="1"/>
      </rPr>
      <t xml:space="preserve"> 2.37</t>
    </r>
    <r>
      <rPr>
        <sz val="11"/>
        <color theme="1"/>
        <rFont val="游ゴシック"/>
        <family val="2"/>
        <charset val="128"/>
        <scheme val="minor"/>
      </rPr>
      <t xml:space="preserve"> の場合
　　バラツキの有意差：無</t>
    </r>
    <rPh sb="11" eb="13">
      <t>バアイ</t>
    </rPh>
    <rPh sb="21" eb="24">
      <t>ユウイサ</t>
    </rPh>
    <rPh sb="25" eb="26">
      <t>ナシ</t>
    </rPh>
    <phoneticPr fontId="1"/>
  </si>
  <si>
    <r>
      <rPr>
        <i/>
        <sz val="11"/>
        <color theme="1"/>
        <rFont val="Cambria"/>
        <family val="1"/>
      </rPr>
      <t>t</t>
    </r>
    <r>
      <rPr>
        <sz val="11"/>
        <color theme="1"/>
        <rFont val="游ゴシック"/>
        <family val="2"/>
        <charset val="128"/>
        <scheme val="minor"/>
      </rPr>
      <t xml:space="preserve"> 検定、</t>
    </r>
    <r>
      <rPr>
        <i/>
        <sz val="11"/>
        <color theme="1"/>
        <rFont val="Cambria"/>
        <family val="1"/>
      </rPr>
      <t>F</t>
    </r>
    <r>
      <rPr>
        <sz val="11"/>
        <color theme="1"/>
        <rFont val="游ゴシック"/>
        <family val="2"/>
        <charset val="128"/>
        <scheme val="minor"/>
      </rPr>
      <t xml:space="preserve"> 検定</t>
    </r>
    <rPh sb="2" eb="4">
      <t>ケンテイ</t>
    </rPh>
    <rPh sb="7" eb="9">
      <t>ケンテイ</t>
    </rPh>
    <phoneticPr fontId="1"/>
  </si>
  <si>
    <t>計算
判定</t>
    <rPh sb="0" eb="2">
      <t>ケイサン</t>
    </rPh>
    <rPh sb="3" eb="5">
      <t>ハンテイ</t>
    </rPh>
    <phoneticPr fontId="1"/>
  </si>
  <si>
    <t>両方「無」</t>
    <rPh sb="0" eb="2">
      <t>リョウホウ</t>
    </rPh>
    <rPh sb="3" eb="4">
      <t>ム</t>
    </rPh>
    <phoneticPr fontId="1"/>
  </si>
  <si>
    <t>いずれか「有」</t>
    <rPh sb="5" eb="6">
      <t>ユウ</t>
    </rPh>
    <phoneticPr fontId="1"/>
  </si>
  <si>
    <t>合格</t>
    <rPh sb="0" eb="2">
      <t>ゴウカク</t>
    </rPh>
    <phoneticPr fontId="1"/>
  </si>
  <si>
    <t>2回目</t>
    <rPh sb="1" eb="3">
      <t>カイメ</t>
    </rPh>
    <phoneticPr fontId="1"/>
  </si>
  <si>
    <r>
      <t>d</t>
    </r>
    <r>
      <rPr>
        <i/>
        <vertAlign val="subscript"/>
        <sz val="11"/>
        <color theme="1"/>
        <rFont val="Cambria"/>
        <family val="1"/>
      </rPr>
      <t>1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2</t>
    </r>
    <r>
      <rPr>
        <i/>
        <vertAlign val="superscript"/>
        <sz val="11"/>
        <color theme="1"/>
        <rFont val="Cambria"/>
        <family val="1"/>
      </rPr>
      <t>2</t>
    </r>
    <r>
      <rPr>
        <i/>
        <sz val="11"/>
        <color theme="1"/>
        <rFont val="Cambria"/>
        <family val="1"/>
      </rPr>
      <t>+</t>
    </r>
    <r>
      <rPr>
        <i/>
        <sz val="11"/>
        <color theme="1"/>
        <rFont val="Yu Gothic"/>
        <family val="1"/>
        <charset val="128"/>
      </rPr>
      <t>･･･</t>
    </r>
    <r>
      <rPr>
        <i/>
        <sz val="11"/>
        <color theme="1"/>
        <rFont val="Cambria"/>
        <family val="1"/>
      </rPr>
      <t>+d</t>
    </r>
    <r>
      <rPr>
        <i/>
        <vertAlign val="subscript"/>
        <sz val="11"/>
        <color theme="1"/>
        <rFont val="Cambria"/>
        <family val="1"/>
      </rPr>
      <t>10</t>
    </r>
    <r>
      <rPr>
        <i/>
        <vertAlign val="superscript"/>
        <sz val="11"/>
        <color theme="1"/>
        <rFont val="Cambria"/>
        <family val="1"/>
      </rPr>
      <t>2</t>
    </r>
    <phoneticPr fontId="1"/>
  </si>
  <si>
    <r>
      <rPr>
        <i/>
        <sz val="11"/>
        <color theme="1"/>
        <rFont val="Cambria"/>
        <family val="1"/>
      </rPr>
      <t>t</t>
    </r>
    <r>
      <rPr>
        <i/>
        <vertAlign val="subscript"/>
        <sz val="11"/>
        <color theme="1"/>
        <rFont val="Cambria"/>
        <family val="1"/>
      </rPr>
      <t>0</t>
    </r>
    <r>
      <rPr>
        <i/>
        <sz val="11"/>
        <color theme="1"/>
        <rFont val="Cambria"/>
        <family val="1"/>
      </rPr>
      <t xml:space="preserve"> </t>
    </r>
    <r>
      <rPr>
        <i/>
        <sz val="11"/>
        <color theme="1"/>
        <rFont val="游ゴシック"/>
        <family val="2"/>
        <charset val="128"/>
      </rPr>
      <t>≦</t>
    </r>
    <r>
      <rPr>
        <i/>
        <sz val="11"/>
        <color theme="1"/>
        <rFont val="Cambria"/>
        <family val="1"/>
      </rPr>
      <t>2.26</t>
    </r>
    <r>
      <rPr>
        <sz val="11"/>
        <color theme="1"/>
        <rFont val="游ゴシック"/>
        <family val="2"/>
        <charset val="128"/>
        <scheme val="minor"/>
      </rPr>
      <t xml:space="preserve"> の場合
　　かたよりの有意差：無</t>
    </r>
    <rPh sb="10" eb="12">
      <t>バアイ</t>
    </rPh>
    <rPh sb="20" eb="23">
      <t>ユウイサ</t>
    </rPh>
    <rPh sb="24" eb="25">
      <t>ナシ</t>
    </rPh>
    <phoneticPr fontId="1"/>
  </si>
  <si>
    <r>
      <rPr>
        <i/>
        <sz val="11"/>
        <color theme="1"/>
        <rFont val="Cambria"/>
        <family val="1"/>
      </rPr>
      <t>F</t>
    </r>
    <r>
      <rPr>
        <i/>
        <vertAlign val="subscript"/>
        <sz val="11"/>
        <color theme="1"/>
        <rFont val="Cambria"/>
        <family val="1"/>
      </rPr>
      <t>0</t>
    </r>
    <r>
      <rPr>
        <i/>
        <sz val="11"/>
        <color theme="1"/>
        <rFont val="Cambria"/>
        <family val="1"/>
      </rPr>
      <t xml:space="preserve"> </t>
    </r>
    <r>
      <rPr>
        <i/>
        <sz val="11"/>
        <color theme="1"/>
        <rFont val="游ゴシック"/>
        <family val="2"/>
        <charset val="128"/>
      </rPr>
      <t>≦</t>
    </r>
    <r>
      <rPr>
        <i/>
        <sz val="11"/>
        <color theme="1"/>
        <rFont val="Cambria"/>
        <family val="1"/>
      </rPr>
      <t xml:space="preserve"> 1.88</t>
    </r>
    <r>
      <rPr>
        <sz val="11"/>
        <color theme="1"/>
        <rFont val="游ゴシック"/>
        <family val="2"/>
        <charset val="128"/>
        <scheme val="minor"/>
      </rPr>
      <t xml:space="preserve"> の場合
　　バラツキの有意差：無</t>
    </r>
    <rPh sb="11" eb="13">
      <t>バアイ</t>
    </rPh>
    <rPh sb="21" eb="24">
      <t>ユウイサ</t>
    </rPh>
    <rPh sb="25" eb="26">
      <t>ナシ</t>
    </rPh>
    <phoneticPr fontId="1"/>
  </si>
  <si>
    <t>不合格</t>
    <rPh sb="0" eb="3">
      <t>フゴウカク</t>
    </rPh>
    <phoneticPr fontId="1"/>
  </si>
  <si>
    <t>1回目検査</t>
    <rPh sb="1" eb="3">
      <t>カイメ</t>
    </rPh>
    <rPh sb="3" eb="5">
      <t>ケンサ</t>
    </rPh>
    <phoneticPr fontId="1"/>
  </si>
  <si>
    <t>2回目検査</t>
    <rPh sb="1" eb="3">
      <t>カイメ</t>
    </rPh>
    <rPh sb="3" eb="5">
      <t>ケンサ</t>
    </rPh>
    <phoneticPr fontId="1"/>
  </si>
  <si>
    <t>書類検査</t>
    <rPh sb="0" eb="4">
      <t>ショルイケンサ</t>
    </rPh>
    <phoneticPr fontId="1"/>
  </si>
  <si>
    <t>対物検査２</t>
    <rPh sb="0" eb="4">
      <t>タイブツケンサ</t>
    </rPh>
    <phoneticPr fontId="1"/>
  </si>
  <si>
    <t>様式-４</t>
    <rPh sb="0" eb="2">
      <t>ヨウシキ</t>
    </rPh>
    <phoneticPr fontId="1"/>
  </si>
  <si>
    <r>
      <rPr>
        <sz val="11"/>
        <color theme="1"/>
        <rFont val="Cambria"/>
        <family val="1"/>
      </rPr>
      <t>L</t>
    </r>
    <r>
      <rPr>
        <sz val="11"/>
        <color theme="1"/>
        <rFont val="游ゴシック"/>
        <family val="2"/>
        <charset val="128"/>
      </rPr>
      <t>≦</t>
    </r>
    <r>
      <rPr>
        <sz val="11"/>
        <color theme="1"/>
        <rFont val="Cambria"/>
        <family val="1"/>
      </rPr>
      <t>2m</t>
    </r>
    <r>
      <rPr>
        <sz val="11"/>
        <color theme="1"/>
        <rFont val="游ゴシック"/>
        <family val="2"/>
        <charset val="128"/>
      </rPr>
      <t>　（</t>
    </r>
    <r>
      <rPr>
        <sz val="11"/>
        <color theme="1"/>
        <rFont val="Cambria"/>
        <family val="1"/>
      </rPr>
      <t>V</t>
    </r>
    <r>
      <rPr>
        <vertAlign val="subscript"/>
        <sz val="11"/>
        <color theme="1"/>
        <rFont val="Cambria"/>
        <family val="1"/>
      </rPr>
      <t>m</t>
    </r>
    <r>
      <rPr>
        <sz val="11"/>
        <color theme="1"/>
        <rFont val="游ゴシック"/>
        <family val="2"/>
        <charset val="128"/>
      </rPr>
      <t>＝</t>
    </r>
    <r>
      <rPr>
        <sz val="11"/>
        <color theme="1"/>
        <rFont val="Cambria"/>
        <family val="1"/>
      </rPr>
      <t>0.5</t>
    </r>
    <r>
      <rPr>
        <sz val="11"/>
        <color theme="1"/>
        <rFont val="游ゴシック"/>
        <family val="2"/>
        <charset val="128"/>
      </rPr>
      <t>）</t>
    </r>
    <phoneticPr fontId="1"/>
  </si>
  <si>
    <r>
      <t>L</t>
    </r>
    <r>
      <rPr>
        <sz val="11"/>
        <color theme="1"/>
        <rFont val="游ゴシック"/>
        <family val="2"/>
        <charset val="128"/>
      </rPr>
      <t>＞</t>
    </r>
    <r>
      <rPr>
        <sz val="11"/>
        <color theme="1"/>
        <rFont val="Cambria"/>
        <family val="1"/>
      </rPr>
      <t>2m</t>
    </r>
    <r>
      <rPr>
        <sz val="11"/>
        <color theme="1"/>
        <rFont val="游ゴシック"/>
        <family val="2"/>
        <charset val="128"/>
      </rPr>
      <t>　（</t>
    </r>
    <r>
      <rPr>
        <sz val="11"/>
        <color theme="1"/>
        <rFont val="Cambria"/>
        <family val="1"/>
      </rPr>
      <t>V</t>
    </r>
    <r>
      <rPr>
        <vertAlign val="subscript"/>
        <sz val="11"/>
        <color theme="1"/>
        <rFont val="Cambria"/>
        <family val="1"/>
      </rPr>
      <t>m</t>
    </r>
    <r>
      <rPr>
        <sz val="11"/>
        <color theme="1"/>
        <rFont val="游ゴシック"/>
        <family val="2"/>
        <charset val="128"/>
      </rPr>
      <t>＝</t>
    </r>
    <r>
      <rPr>
        <sz val="11"/>
        <color theme="1"/>
        <rFont val="Cambria"/>
        <family val="1"/>
      </rPr>
      <t>1.0</t>
    </r>
    <r>
      <rPr>
        <sz val="11"/>
        <color theme="1"/>
        <rFont val="游ゴシック"/>
        <family val="2"/>
        <charset val="128"/>
      </rPr>
      <t>）</t>
    </r>
    <phoneticPr fontId="1"/>
  </si>
  <si>
    <r>
      <t>V</t>
    </r>
    <r>
      <rPr>
        <i/>
        <vertAlign val="subscript"/>
        <sz val="11"/>
        <color theme="1"/>
        <rFont val="Cambria"/>
        <family val="1"/>
      </rPr>
      <t>δ</t>
    </r>
    <phoneticPr fontId="1"/>
  </si>
  <si>
    <t>L≦2m</t>
    <phoneticPr fontId="1"/>
  </si>
  <si>
    <t>L&gt;2m</t>
    <phoneticPr fontId="1"/>
  </si>
  <si>
    <t>社内検査記録</t>
    <rPh sb="0" eb="2">
      <t>シャナイ</t>
    </rPh>
    <rPh sb="2" eb="4">
      <t>ケンサ</t>
    </rPh>
    <rPh sb="4" eb="6">
      <t>キロク</t>
    </rPh>
    <phoneticPr fontId="1"/>
  </si>
  <si>
    <t>サンプル測定値</t>
    <rPh sb="4" eb="6">
      <t>ソクテイ</t>
    </rPh>
    <rPh sb="6" eb="7">
      <t>チ</t>
    </rPh>
    <phoneticPr fontId="1"/>
  </si>
  <si>
    <r>
      <rPr>
        <i/>
        <sz val="10"/>
        <color theme="1"/>
        <rFont val="Cambria"/>
        <family val="1"/>
      </rPr>
      <t>n</t>
    </r>
    <r>
      <rPr>
        <sz val="10"/>
        <color theme="1"/>
        <rFont val="Yu Gothic"/>
        <family val="1"/>
        <charset val="128"/>
      </rPr>
      <t>：社内検査全記録数</t>
    </r>
    <rPh sb="2" eb="6">
      <t>シャナイケンサ</t>
    </rPh>
    <rPh sb="6" eb="10">
      <t>ゼンキロクスウ</t>
    </rPh>
    <phoneticPr fontId="1"/>
  </si>
  <si>
    <r>
      <rPr>
        <i/>
        <sz val="10"/>
        <color theme="1"/>
        <rFont val="Cambria"/>
        <family val="1"/>
      </rPr>
      <t>n</t>
    </r>
    <r>
      <rPr>
        <i/>
        <vertAlign val="subscript"/>
        <sz val="10"/>
        <color theme="1"/>
        <rFont val="Cambria"/>
        <family val="1"/>
      </rPr>
      <t>s</t>
    </r>
    <r>
      <rPr>
        <sz val="10"/>
        <color theme="1"/>
        <rFont val="游ゴシック"/>
        <family val="2"/>
        <charset val="128"/>
        <scheme val="minor"/>
      </rPr>
      <t>：管理許容差を超えた記録数</t>
    </r>
    <rPh sb="3" eb="8">
      <t>カンリキョヨウサ</t>
    </rPh>
    <rPh sb="9" eb="10">
      <t>コ</t>
    </rPh>
    <rPh sb="12" eb="15">
      <t>キロクスウ</t>
    </rPh>
    <phoneticPr fontId="1"/>
  </si>
  <si>
    <r>
      <rPr>
        <i/>
        <sz val="10"/>
        <color theme="1"/>
        <rFont val="Cambria"/>
        <family val="1"/>
      </rPr>
      <t>n</t>
    </r>
    <r>
      <rPr>
        <i/>
        <vertAlign val="subscript"/>
        <sz val="10"/>
        <color theme="1"/>
        <rFont val="Cambria"/>
        <family val="1"/>
      </rPr>
      <t>c</t>
    </r>
    <r>
      <rPr>
        <sz val="10"/>
        <color theme="1"/>
        <rFont val="游ゴシック"/>
        <family val="2"/>
        <charset val="128"/>
        <scheme val="minor"/>
      </rPr>
      <t>：限界許容差を超えた記録数</t>
    </r>
    <rPh sb="3" eb="8">
      <t>ゲンカイキョヨウサ</t>
    </rPh>
    <rPh sb="9" eb="10">
      <t>コ</t>
    </rPh>
    <rPh sb="12" eb="15">
      <t>キロクスウ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</si>
</sst>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Vm=&quot;0.0"/>
    <numFmt numFmtId="177" formatCode="0.0"/>
    <numFmt numFmtId="178" formatCode="0.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mbria"/>
      <family val="1"/>
    </font>
    <font>
      <sz val="11"/>
      <color theme="1"/>
      <name val="游ゴシック"/>
      <family val="1"/>
      <charset val="128"/>
      <scheme val="minor"/>
    </font>
    <font>
      <i/>
      <sz val="11"/>
      <color theme="1"/>
      <name val="Cambria"/>
      <family val="1"/>
    </font>
    <font>
      <i/>
      <vertAlign val="subscript"/>
      <sz val="11"/>
      <color theme="1"/>
      <name val="Cambria"/>
      <family val="1"/>
    </font>
    <font>
      <i/>
      <vertAlign val="superscript"/>
      <sz val="11"/>
      <color theme="1"/>
      <name val="Cambria"/>
      <family val="1"/>
    </font>
    <font>
      <i/>
      <sz val="11"/>
      <color theme="1"/>
      <name val="游ゴシック"/>
      <family val="2"/>
      <charset val="128"/>
    </font>
    <font>
      <i/>
      <sz val="11"/>
      <color theme="1"/>
      <name val="Yu Gothic"/>
      <family val="1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1"/>
      <charset val="128"/>
    </font>
    <font>
      <vertAlign val="subscript"/>
      <sz val="11"/>
      <color theme="1"/>
      <name val="Cambria"/>
      <family val="1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Cambria"/>
      <family val="1"/>
    </font>
    <font>
      <i/>
      <sz val="10"/>
      <color theme="1"/>
      <name val="Cambria"/>
      <family val="1"/>
    </font>
    <font>
      <sz val="10"/>
      <color theme="1"/>
      <name val="Yu Gothic"/>
      <family val="1"/>
      <charset val="128"/>
    </font>
    <font>
      <sz val="10"/>
      <color theme="1"/>
      <name val="游ゴシック"/>
      <family val="1"/>
      <charset val="128"/>
      <scheme val="minor"/>
    </font>
    <font>
      <i/>
      <vertAlign val="subscript"/>
      <sz val="10"/>
      <color theme="1"/>
      <name val="Cambria"/>
      <family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mbria Math"/>
      <family val="2"/>
    </font>
    <font>
      <sz val="10"/>
      <color theme="1"/>
      <name val="Cambria Math"/>
      <family val="1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>
      <alignment vertical="center"/>
    </xf>
    <xf numFmtId="0" fontId="4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1" xfId="0" applyNumberFormat="1" applyBorder="1">
      <alignment vertical="center"/>
    </xf>
    <xf numFmtId="2" fontId="0" fillId="0" borderId="25" xfId="0" applyNumberFormat="1" applyBorder="1">
      <alignment vertical="center"/>
    </xf>
    <xf numFmtId="2" fontId="0" fillId="0" borderId="1" xfId="0" applyNumberFormat="1" applyBorder="1">
      <alignment vertical="center"/>
    </xf>
    <xf numFmtId="2" fontId="0" fillId="0" borderId="25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left" vertical="center" indent="1"/>
    </xf>
    <xf numFmtId="0" fontId="19" fillId="0" borderId="10" xfId="0" quotePrefix="1" applyFont="1" applyBorder="1" applyAlignment="1">
      <alignment horizontal="left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left" vertical="center" indent="1"/>
    </xf>
    <xf numFmtId="0" fontId="19" fillId="0" borderId="13" xfId="0" quotePrefix="1" applyFont="1" applyBorder="1" applyAlignment="1">
      <alignment horizontal="left" vertical="center" indent="1"/>
    </xf>
    <xf numFmtId="0" fontId="19" fillId="0" borderId="9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177" fontId="0" fillId="0" borderId="20" xfId="0" applyNumberForma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4"/>
    </xf>
    <xf numFmtId="0" fontId="14" fillId="0" borderId="17" xfId="0" applyFont="1" applyBorder="1" applyAlignment="1">
      <alignment horizontal="left" vertical="center" indent="4"/>
    </xf>
    <xf numFmtId="0" fontId="17" fillId="0" borderId="0" xfId="0" applyFont="1" applyBorder="1" applyAlignment="1">
      <alignment horizontal="left" vertical="center" indent="4"/>
    </xf>
    <xf numFmtId="0" fontId="19" fillId="0" borderId="0" xfId="0" applyFont="1" applyBorder="1" applyAlignment="1">
      <alignment horizontal="left" vertical="center" indent="4"/>
    </xf>
    <xf numFmtId="0" fontId="19" fillId="0" borderId="17" xfId="0" applyFont="1" applyBorder="1" applyAlignment="1">
      <alignment horizontal="left" vertical="center" indent="4"/>
    </xf>
    <xf numFmtId="0" fontId="17" fillId="0" borderId="18" xfId="0" applyFont="1" applyBorder="1" applyAlignment="1">
      <alignment horizontal="left" vertical="center" indent="4"/>
    </xf>
    <xf numFmtId="0" fontId="19" fillId="0" borderId="18" xfId="0" applyFont="1" applyBorder="1" applyAlignment="1">
      <alignment horizontal="left" vertical="center" indent="4"/>
    </xf>
    <xf numFmtId="0" fontId="19" fillId="0" borderId="7" xfId="0" applyFont="1" applyBorder="1" applyAlignment="1">
      <alignment horizontal="left" vertical="center" indent="4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8" fontId="0" fillId="0" borderId="5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R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269265</xdr:colOff>
      <xdr:row>19</xdr:row>
      <xdr:rowOff>154565</xdr:rowOff>
    </xdr:from>
    <xdr:ext cx="75470" cy="1653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80784" y="4858450"/>
          <a:ext cx="75470" cy="165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 i="1">
              <a:latin typeface="Cambria" panose="02040503050406030204" pitchFamily="18" charset="0"/>
              <a:ea typeface="Cambria" panose="02040503050406030204" pitchFamily="18" charset="0"/>
            </a:rPr>
            <a:t>n</a:t>
          </a:r>
          <a:endParaRPr kumimoji="1" lang="ja-JP" altLang="en-US" sz="1100" i="1">
            <a:latin typeface="Cambria" panose="02040503050406030204" pitchFamily="18" charset="0"/>
          </a:endParaRPr>
        </a:p>
      </xdr:txBody>
    </xdr:sp>
    <xdr:clientData/>
  </xdr:oneCellAnchor>
  <xdr:oneCellAnchor>
    <xdr:from>
      <xdr:col>3</xdr:col>
      <xdr:colOff>262671</xdr:colOff>
      <xdr:row>19</xdr:row>
      <xdr:rowOff>163606</xdr:rowOff>
    </xdr:from>
    <xdr:ext cx="1705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233613" y="4867491"/>
              <a:ext cx="1705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233613" y="4867491"/>
              <a:ext cx="1705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𝑛_𝑠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245086</xdr:colOff>
      <xdr:row>19</xdr:row>
      <xdr:rowOff>105321</xdr:rowOff>
    </xdr:from>
    <xdr:ext cx="170560" cy="2887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875451" y="4809206"/>
              <a:ext cx="170560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875451" y="4809206"/>
              <a:ext cx="170560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𝑛_𝑠/𝑛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250215</xdr:colOff>
      <xdr:row>19</xdr:row>
      <xdr:rowOff>163606</xdr:rowOff>
    </xdr:from>
    <xdr:ext cx="1738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540003" y="4867491"/>
              <a:ext cx="1738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540003" y="4867491"/>
              <a:ext cx="1738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𝑛_𝑐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6</xdr:col>
      <xdr:colOff>247284</xdr:colOff>
      <xdr:row>19</xdr:row>
      <xdr:rowOff>104775</xdr:rowOff>
    </xdr:from>
    <xdr:ext cx="173894" cy="289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4196496" y="4808660"/>
              <a:ext cx="173894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4196496" y="4808660"/>
              <a:ext cx="173894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𝑛_𝑐/𝑛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146269</xdr:colOff>
      <xdr:row>4</xdr:row>
      <xdr:rowOff>69941</xdr:rowOff>
    </xdr:from>
    <xdr:ext cx="2514603" cy="216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424423" y="853922"/>
              <a:ext cx="2514603" cy="216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0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kumimoji="1" lang="en-US" altLang="ja-JP" sz="10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  <m:sub>
                          <m:r>
                            <a:rPr kumimoji="1" lang="en-US" altLang="ja-JP" sz="10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sub>
                      </m:sSub>
                    </m:num>
                    <m:den>
                      <m:r>
                        <a:rPr kumimoji="1" lang="en-US" altLang="ja-JP" sz="1000" b="0" i="1">
                          <a:latin typeface="Cambria Math" panose="02040503050406030204" pitchFamily="18" charset="0"/>
                        </a:rPr>
                        <m:t>𝑛</m:t>
                      </m:r>
                    </m:den>
                  </m:f>
                  <m:r>
                    <a:rPr kumimoji="1" lang="en-US" altLang="ja-JP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≤0.05</m:t>
                  </m:r>
                </m:oMath>
              </a14:m>
              <a:r>
                <a:rPr kumimoji="1" lang="ja-JP" altLang="en-US" sz="1000"/>
                <a:t>　かつ　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0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kumimoji="1" lang="en-US" altLang="ja-JP" sz="10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  <m:sub>
                          <m:r>
                            <a:rPr kumimoji="1" lang="en-US" altLang="ja-JP" sz="10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num>
                    <m:den>
                      <m:r>
                        <a:rPr kumimoji="1" lang="en-US" altLang="ja-JP" sz="1000" b="0" i="1">
                          <a:latin typeface="Cambria Math" panose="02040503050406030204" pitchFamily="18" charset="0"/>
                        </a:rPr>
                        <m:t>𝑛</m:t>
                      </m:r>
                    </m:den>
                  </m:f>
                  <m:r>
                    <a:rPr kumimoji="1" lang="en-US" altLang="ja-JP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kumimoji="1" lang="en-US" altLang="ja-JP" sz="10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0 </m:t>
                  </m:r>
                </m:oMath>
              </a14:m>
              <a:r>
                <a:rPr kumimoji="1" lang="ja-JP" altLang="en-US" sz="1000"/>
                <a:t>　のとき合格</a:t>
              </a:r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C742890B-1137-42F5-A379-739D39723943}"/>
                </a:ext>
              </a:extLst>
            </xdr:cNvPr>
            <xdr:cNvSpPr txBox="1"/>
          </xdr:nvSpPr>
          <xdr:spPr>
            <a:xfrm>
              <a:off x="424423" y="853922"/>
              <a:ext cx="2514603" cy="216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𝑛_𝑠/𝑛</a:t>
              </a:r>
              <a:r>
                <a:rPr kumimoji="1" lang="en-US" altLang="ja-JP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≤0.05</a:t>
              </a:r>
              <a:r>
                <a:rPr kumimoji="1" lang="ja-JP" altLang="en-US" sz="1000"/>
                <a:t>　かつ　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𝑛_𝑐/𝑛</a:t>
              </a:r>
              <a:r>
                <a:rPr kumimoji="1" lang="en-US" altLang="ja-JP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0 </a:t>
              </a:r>
              <a:r>
                <a:rPr kumimoji="1" lang="ja-JP" altLang="en-US" sz="1000"/>
                <a:t>　のとき合格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</xdr:row>
      <xdr:rowOff>136248</xdr:rowOff>
    </xdr:from>
    <xdr:to>
      <xdr:col>6</xdr:col>
      <xdr:colOff>200025</xdr:colOff>
      <xdr:row>11</xdr:row>
      <xdr:rowOff>574399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581275" y="4070073"/>
          <a:ext cx="1123950" cy="438151"/>
          <a:chOff x="6019800" y="2266949"/>
          <a:chExt cx="1123950" cy="43815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019800" y="2266949"/>
            <a:ext cx="1123950" cy="438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en-US" altLang="ja-JP" sz="1100"/>
              <a:t>z</a:t>
            </a:r>
            <a:r>
              <a:rPr kumimoji="1" lang="en-US" altLang="ja-JP" sz="1100" baseline="-25000"/>
              <a:t>1</a:t>
            </a:r>
            <a:r>
              <a:rPr kumimoji="1" lang="en-US" altLang="ja-JP" sz="1100"/>
              <a:t>+z</a:t>
            </a:r>
            <a:r>
              <a:rPr kumimoji="1" lang="en-US" altLang="ja-JP" sz="1100" baseline="-25000"/>
              <a:t>2</a:t>
            </a:r>
            <a:r>
              <a:rPr kumimoji="1" lang="en-US" altLang="ja-JP" sz="1100"/>
              <a:t>+</a:t>
            </a:r>
            <a:r>
              <a:rPr kumimoji="1" lang="ja-JP" altLang="en-US" sz="1100"/>
              <a:t>･･･</a:t>
            </a:r>
            <a:r>
              <a:rPr kumimoji="1" lang="en-US" altLang="ja-JP" sz="1100"/>
              <a:t>+z</a:t>
            </a:r>
            <a:r>
              <a:rPr kumimoji="1" lang="en-US" altLang="ja-JP" sz="1100" baseline="-25000"/>
              <a:t>5</a:t>
            </a:r>
          </a:p>
          <a:p>
            <a:pPr algn="ctr"/>
            <a:r>
              <a:rPr kumimoji="1" lang="en-US" altLang="ja-JP" sz="1100"/>
              <a:t>5</a:t>
            </a:r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>
            <a:stCxn id="3" idx="1"/>
            <a:endCxn id="3" idx="3"/>
          </xdr:cNvCxnSpPr>
        </xdr:nvCxnSpPr>
        <xdr:spPr>
          <a:xfrm>
            <a:off x="6019800" y="2486025"/>
            <a:ext cx="11239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37392</xdr:colOff>
      <xdr:row>11</xdr:row>
      <xdr:rowOff>345207</xdr:rowOff>
    </xdr:from>
    <xdr:to>
      <xdr:col>2</xdr:col>
      <xdr:colOff>88681</xdr:colOff>
      <xdr:row>11</xdr:row>
      <xdr:rowOff>345207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19806" y="4280017"/>
          <a:ext cx="512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245452</xdr:colOff>
      <xdr:row>11</xdr:row>
      <xdr:rowOff>136248</xdr:rowOff>
    </xdr:from>
    <xdr:to>
      <xdr:col>12</xdr:col>
      <xdr:colOff>207352</xdr:colOff>
      <xdr:row>11</xdr:row>
      <xdr:rowOff>574399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6074752" y="4070073"/>
          <a:ext cx="1123950" cy="438151"/>
          <a:chOff x="6019800" y="2266949"/>
          <a:chExt cx="1123950" cy="438151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019800" y="2266949"/>
            <a:ext cx="1123950" cy="438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en-US" altLang="ja-JP" sz="1100"/>
              <a:t>z</a:t>
            </a:r>
            <a:r>
              <a:rPr kumimoji="1" lang="en-US" altLang="ja-JP" sz="1100" baseline="-25000"/>
              <a:t>1</a:t>
            </a:r>
            <a:r>
              <a:rPr kumimoji="1" lang="en-US" altLang="ja-JP" sz="1100"/>
              <a:t>+z</a:t>
            </a:r>
            <a:r>
              <a:rPr kumimoji="1" lang="en-US" altLang="ja-JP" sz="1100" baseline="-25000"/>
              <a:t>2</a:t>
            </a:r>
            <a:r>
              <a:rPr kumimoji="1" lang="en-US" altLang="ja-JP" sz="1100"/>
              <a:t>+</a:t>
            </a:r>
            <a:r>
              <a:rPr kumimoji="1" lang="ja-JP" altLang="en-US" sz="1100"/>
              <a:t>･･･</a:t>
            </a:r>
            <a:r>
              <a:rPr kumimoji="1" lang="en-US" altLang="ja-JP" sz="1100"/>
              <a:t>+z</a:t>
            </a:r>
            <a:r>
              <a:rPr kumimoji="1" lang="en-US" altLang="ja-JP" sz="1100" baseline="-25000"/>
              <a:t>10</a:t>
            </a:r>
          </a:p>
          <a:p>
            <a:pPr algn="ctr"/>
            <a:r>
              <a:rPr kumimoji="1" lang="en-US" altLang="ja-JP" sz="1100"/>
              <a:t>10</a:t>
            </a:r>
            <a:endParaRPr kumimoji="1" lang="ja-JP" altLang="en-US" sz="1100"/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>
            <a:stCxn id="13" idx="1"/>
            <a:endCxn id="13" idx="3"/>
          </xdr:cNvCxnSpPr>
        </xdr:nvCxnSpPr>
        <xdr:spPr>
          <a:xfrm>
            <a:off x="6019800" y="2486025"/>
            <a:ext cx="11239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315791</xdr:colOff>
      <xdr:row>17</xdr:row>
      <xdr:rowOff>118507</xdr:rowOff>
    </xdr:from>
    <xdr:ext cx="651364" cy="5202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2659769" y="6587224"/>
              <a:ext cx="651364" cy="5202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kumimoji="1" lang="en-US" altLang="ja-JP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  <m:sup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  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5</m:t>
                            </m:r>
                          </m:den>
                        </m:f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C9C4E072-99A7-46F3-9DD5-1AB6904AAFA9}"/>
                </a:ext>
              </a:extLst>
            </xdr:cNvPr>
            <xdr:cNvSpPr txBox="1"/>
          </xdr:nvSpPr>
          <xdr:spPr>
            <a:xfrm>
              <a:off x="2659769" y="6587224"/>
              <a:ext cx="651364" cy="5202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√(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(∑▒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𝑑_𝑖^(  2) )/5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10</xdr:col>
      <xdr:colOff>315791</xdr:colOff>
      <xdr:row>17</xdr:row>
      <xdr:rowOff>118507</xdr:rowOff>
    </xdr:from>
    <xdr:ext cx="651364" cy="5202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138465" y="6587224"/>
              <a:ext cx="651364" cy="5202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kumimoji="1" lang="en-US" altLang="ja-JP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  <m:sup>
                                    <m:r>
                                      <a:rPr kumimoji="1" lang="en-US" altLang="ja-JP" sz="1100" b="0" i="1">
                                        <a:latin typeface="Cambria Math" panose="02040503050406030204" pitchFamily="18" charset="0"/>
                                      </a:rPr>
                                      <m:t>  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548009D-C6C4-46FC-BB57-8C6056AF4C9B}"/>
                </a:ext>
              </a:extLst>
            </xdr:cNvPr>
            <xdr:cNvSpPr txBox="1"/>
          </xdr:nvSpPr>
          <xdr:spPr>
            <a:xfrm>
              <a:off x="6138465" y="6587224"/>
              <a:ext cx="651364" cy="5202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√(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(∑▒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𝑑_𝑖^(  2) )/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10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461962</xdr:colOff>
      <xdr:row>18</xdr:row>
      <xdr:rowOff>198782</xdr:rowOff>
    </xdr:from>
    <xdr:ext cx="1724638" cy="400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2226158" y="7429499"/>
              <a:ext cx="1724638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  <m:d>
                          <m:dPr>
                            <m:begChr m:val="|"/>
                            <m:endChr m:val="|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</m:d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2DB2BC7-22B3-4E39-8D81-BA9453D4110B}"/>
                </a:ext>
              </a:extLst>
            </xdr:cNvPr>
            <xdr:cNvSpPr txBox="1"/>
          </xdr:nvSpPr>
          <xdr:spPr>
            <a:xfrm>
              <a:off x="2226158" y="7429499"/>
              <a:ext cx="1724638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2|𝑧|/𝑠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</xdr:col>
      <xdr:colOff>157469</xdr:colOff>
      <xdr:row>18</xdr:row>
      <xdr:rowOff>198782</xdr:rowOff>
    </xdr:from>
    <xdr:to>
      <xdr:col>5</xdr:col>
      <xdr:colOff>157469</xdr:colOff>
      <xdr:row>18</xdr:row>
      <xdr:rowOff>198782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7" idx="0"/>
          <a:endCxn id="17" idx="0"/>
        </xdr:cNvCxnSpPr>
      </xdr:nvCxnSpPr>
      <xdr:spPr>
        <a:xfrm>
          <a:off x="3081230" y="7429499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180811</xdr:colOff>
      <xdr:row>18</xdr:row>
      <xdr:rowOff>237529</xdr:rowOff>
    </xdr:from>
    <xdr:to>
      <xdr:col>5</xdr:col>
      <xdr:colOff>226014</xdr:colOff>
      <xdr:row>18</xdr:row>
      <xdr:rowOff>237529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3104572" y="7468246"/>
          <a:ext cx="452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461962</xdr:colOff>
      <xdr:row>18</xdr:row>
      <xdr:rowOff>198782</xdr:rowOff>
    </xdr:from>
    <xdr:ext cx="1724638" cy="400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5704853" y="7429499"/>
              <a:ext cx="1724638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  <m:d>
                          <m:dPr>
                            <m:begChr m:val="|"/>
                            <m:endChr m:val="|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</m:d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4176FBAF-C70C-4FBA-8F3C-A272F6E6E395}"/>
                </a:ext>
              </a:extLst>
            </xdr:cNvPr>
            <xdr:cNvSpPr txBox="1"/>
          </xdr:nvSpPr>
          <xdr:spPr>
            <a:xfrm>
              <a:off x="5704853" y="7429499"/>
              <a:ext cx="1724638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2|𝑧|/𝑠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11</xdr:col>
      <xdr:colOff>157469</xdr:colOff>
      <xdr:row>18</xdr:row>
      <xdr:rowOff>198782</xdr:rowOff>
    </xdr:from>
    <xdr:to>
      <xdr:col>11</xdr:col>
      <xdr:colOff>157469</xdr:colOff>
      <xdr:row>18</xdr:row>
      <xdr:rowOff>198782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0"/>
          <a:endCxn id="26" idx="0"/>
        </xdr:cNvCxnSpPr>
      </xdr:nvCxnSpPr>
      <xdr:spPr>
        <a:xfrm>
          <a:off x="6559926" y="7429499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180811</xdr:colOff>
      <xdr:row>18</xdr:row>
      <xdr:rowOff>237529</xdr:rowOff>
    </xdr:from>
    <xdr:to>
      <xdr:col>11</xdr:col>
      <xdr:colOff>226014</xdr:colOff>
      <xdr:row>18</xdr:row>
      <xdr:rowOff>237529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6583268" y="7468246"/>
          <a:ext cx="452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14287</xdr:colOff>
      <xdr:row>20</xdr:row>
      <xdr:rowOff>218661</xdr:rowOff>
    </xdr:from>
    <xdr:ext cx="352404" cy="3673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2938048" y="8973378"/>
              <a:ext cx="352404" cy="36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nary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  2</m:t>
                            </m:r>
                          </m:sup>
                        </m:sSubSup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F879893E-B118-4B7A-8B5E-38386DC2DE60}"/>
                </a:ext>
              </a:extLst>
            </xdr:cNvPr>
            <xdr:cNvSpPr txBox="1"/>
          </xdr:nvSpPr>
          <xdr:spPr>
            <a:xfrm>
              <a:off x="2938048" y="8973378"/>
              <a:ext cx="352404" cy="36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(∑▒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𝑑_𝑖^(  2))/4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5</xdr:col>
      <xdr:colOff>90487</xdr:colOff>
      <xdr:row>21</xdr:row>
      <xdr:rowOff>199611</xdr:rowOff>
    </xdr:from>
    <xdr:ext cx="190886" cy="3454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/>
          </xdr:nvSpPr>
          <xdr:spPr>
            <a:xfrm>
              <a:off x="3014248" y="9716328"/>
              <a:ext cx="190886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𝛿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3C3F4798-9430-426D-8CDD-0D9C095B52E3}"/>
                </a:ext>
              </a:extLst>
            </xdr:cNvPr>
            <xdr:cNvSpPr txBox="1"/>
          </xdr:nvSpPr>
          <xdr:spPr>
            <a:xfrm>
              <a:off x="3014248" y="9716328"/>
              <a:ext cx="190886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𝑉_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𝛿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/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𝑉_𝑚 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14287</xdr:colOff>
      <xdr:row>20</xdr:row>
      <xdr:rowOff>218661</xdr:rowOff>
    </xdr:from>
    <xdr:ext cx="352404" cy="3673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6416744" y="8973378"/>
              <a:ext cx="352404" cy="36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nary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  2</m:t>
                            </m:r>
                          </m:sup>
                        </m:sSubSup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C88184D9-BD97-4BD0-884D-AB4920D2D47D}"/>
                </a:ext>
              </a:extLst>
            </xdr:cNvPr>
            <xdr:cNvSpPr txBox="1"/>
          </xdr:nvSpPr>
          <xdr:spPr>
            <a:xfrm>
              <a:off x="6416744" y="8973378"/>
              <a:ext cx="352404" cy="36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(∑▒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𝑑_𝑖^(  2))/9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90487</xdr:colOff>
      <xdr:row>21</xdr:row>
      <xdr:rowOff>199611</xdr:rowOff>
    </xdr:from>
    <xdr:ext cx="190886" cy="3454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6492944" y="9716328"/>
              <a:ext cx="190886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𝛿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59530D9F-134B-4097-87A9-CD89775883E3}"/>
                </a:ext>
              </a:extLst>
            </xdr:cNvPr>
            <xdr:cNvSpPr txBox="1"/>
          </xdr:nvSpPr>
          <xdr:spPr>
            <a:xfrm>
              <a:off x="6492944" y="9716328"/>
              <a:ext cx="190886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𝑉_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𝛿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/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𝑉_𝑚 </a:t>
              </a:r>
              <a:endParaRPr kumimoji="1" lang="ja-JP" alt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276225</xdr:colOff>
          <xdr:row>2</xdr:row>
          <xdr:rowOff>9525</xdr:rowOff>
        </xdr:from>
        <xdr:to>
          <xdr:col>5</xdr:col>
          <xdr:colOff>533400</xdr:colOff>
          <xdr:row>2</xdr:row>
          <xdr:rowOff>361950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276225</xdr:colOff>
          <xdr:row>3</xdr:row>
          <xdr:rowOff>9525</xdr:rowOff>
        </xdr:from>
        <xdr:to>
          <xdr:col>5</xdr:col>
          <xdr:colOff>533400</xdr:colOff>
          <xdr:row>3</xdr:row>
          <xdr:rowOff>361950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</xdr:row>
          <xdr:rowOff>85725</xdr:rowOff>
        </xdr:from>
        <xdr:to>
          <xdr:col>6</xdr:col>
          <xdr:colOff>114300</xdr:colOff>
          <xdr:row>4</xdr:row>
          <xdr:rowOff>114300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336570</xdr:colOff>
      <xdr:row>12</xdr:row>
      <xdr:rowOff>335808</xdr:rowOff>
    </xdr:from>
    <xdr:to>
      <xdr:col>1</xdr:col>
      <xdr:colOff>387859</xdr:colOff>
      <xdr:row>12</xdr:row>
      <xdr:rowOff>335808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01513" y="5033365"/>
          <a:ext cx="512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264110</xdr:colOff>
      <xdr:row>14</xdr:row>
      <xdr:rowOff>350694</xdr:rowOff>
    </xdr:from>
    <xdr:to>
      <xdr:col>1</xdr:col>
      <xdr:colOff>315399</xdr:colOff>
      <xdr:row>14</xdr:row>
      <xdr:rowOff>350694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329053" y="5810251"/>
          <a:ext cx="512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023C-947B-4D94-AB71-1F5FF972BFAA}">
  <dimension ref="A1:I34"/>
  <sheetViews>
    <sheetView view="pageBreakPreview" topLeftCell="A19" zoomScale="130" zoomScaleNormal="70" zoomScaleSheetLayoutView="130" workbookViewId="0">
      <selection activeCell="G22" sqref="G22"/>
    </sheetView>
  </sheetViews>
  <sheetFormatPr defaultRowHeight="18.75"/>
  <cols>
    <col min="1" max="1" width="0.875" customWidth="1"/>
    <col min="2" max="2" width="16.375" customWidth="1"/>
    <col min="3" max="7" width="8.625" customWidth="1"/>
    <col min="8" max="8" width="18.125" customWidth="1"/>
    <col min="9" max="9" width="0.875" customWidth="1"/>
  </cols>
  <sheetData>
    <row r="1" spans="1:9">
      <c r="A1" s="81" t="s">
        <v>0</v>
      </c>
      <c r="B1" s="81"/>
      <c r="C1" s="82" t="s">
        <v>32</v>
      </c>
      <c r="D1" s="82"/>
      <c r="E1" s="82"/>
      <c r="F1" s="82"/>
      <c r="G1" s="82"/>
      <c r="H1" s="82"/>
      <c r="I1" s="82"/>
    </row>
    <row r="2" spans="1:9" ht="5.0999999999999996" customHeight="1">
      <c r="A2" s="12"/>
      <c r="B2" s="7"/>
      <c r="C2" s="7"/>
      <c r="D2" s="7"/>
      <c r="E2" s="7"/>
      <c r="F2" s="7"/>
      <c r="G2" s="7"/>
      <c r="H2" s="7"/>
      <c r="I2" s="14"/>
    </row>
    <row r="3" spans="1:9">
      <c r="A3" s="12"/>
      <c r="B3" s="79" t="s">
        <v>1</v>
      </c>
      <c r="C3" s="80"/>
      <c r="D3" s="10"/>
      <c r="E3" s="10"/>
      <c r="F3" s="10"/>
      <c r="G3" s="10"/>
      <c r="H3" s="11"/>
      <c r="I3" s="14"/>
    </row>
    <row r="4" spans="1:9">
      <c r="A4" s="12"/>
      <c r="B4" s="12"/>
      <c r="C4" s="7"/>
      <c r="D4" s="7"/>
      <c r="E4" s="84" t="s">
        <v>82</v>
      </c>
      <c r="F4" s="84"/>
      <c r="G4" s="84"/>
      <c r="H4" s="85"/>
      <c r="I4" s="14"/>
    </row>
    <row r="5" spans="1:9">
      <c r="A5" s="12"/>
      <c r="B5" s="12"/>
      <c r="C5" s="7"/>
      <c r="D5" s="7"/>
      <c r="E5" s="86" t="s">
        <v>83</v>
      </c>
      <c r="F5" s="87"/>
      <c r="G5" s="87"/>
      <c r="H5" s="88"/>
      <c r="I5" s="14"/>
    </row>
    <row r="6" spans="1:9">
      <c r="A6" s="12"/>
      <c r="B6" s="6"/>
      <c r="C6" s="13"/>
      <c r="D6" s="13"/>
      <c r="E6" s="89" t="s">
        <v>84</v>
      </c>
      <c r="F6" s="90"/>
      <c r="G6" s="90"/>
      <c r="H6" s="91"/>
      <c r="I6" s="14"/>
    </row>
    <row r="7" spans="1:9" ht="5.0999999999999996" customHeight="1">
      <c r="A7" s="12"/>
      <c r="B7" s="7"/>
      <c r="C7" s="7"/>
      <c r="D7" s="7"/>
      <c r="E7" s="7"/>
      <c r="F7" s="7"/>
      <c r="G7" s="7"/>
      <c r="H7" s="7"/>
      <c r="I7" s="14"/>
    </row>
    <row r="8" spans="1:9">
      <c r="A8" s="12"/>
      <c r="B8" s="77" t="s">
        <v>2</v>
      </c>
      <c r="C8" s="76" t="s">
        <v>3</v>
      </c>
      <c r="D8" s="76"/>
      <c r="E8" s="76" t="s">
        <v>6</v>
      </c>
      <c r="F8" s="76"/>
      <c r="G8" s="93" t="s">
        <v>7</v>
      </c>
      <c r="H8" s="94"/>
      <c r="I8" s="14"/>
    </row>
    <row r="9" spans="1:9">
      <c r="A9" s="12"/>
      <c r="B9" s="92"/>
      <c r="C9" s="51" t="s">
        <v>4</v>
      </c>
      <c r="D9" s="52" t="s">
        <v>5</v>
      </c>
      <c r="E9" s="51" t="s">
        <v>4</v>
      </c>
      <c r="F9" s="52" t="s">
        <v>5</v>
      </c>
      <c r="G9" s="95"/>
      <c r="H9" s="96"/>
      <c r="I9" s="14"/>
    </row>
    <row r="10" spans="1:9" ht="24.95" customHeight="1">
      <c r="A10" s="12"/>
      <c r="B10" s="72" t="s">
        <v>8</v>
      </c>
      <c r="C10" s="54" t="s">
        <v>19</v>
      </c>
      <c r="D10" s="55" t="s">
        <v>20</v>
      </c>
      <c r="E10" s="54" t="s">
        <v>21</v>
      </c>
      <c r="F10" s="55" t="s">
        <v>22</v>
      </c>
      <c r="G10" s="77"/>
      <c r="H10" s="77"/>
      <c r="I10" s="14"/>
    </row>
    <row r="11" spans="1:9" ht="24.95" customHeight="1">
      <c r="A11" s="12"/>
      <c r="B11" s="73" t="s">
        <v>9</v>
      </c>
      <c r="C11" s="57" t="s">
        <v>23</v>
      </c>
      <c r="D11" s="58" t="s">
        <v>24</v>
      </c>
      <c r="E11" s="57" t="s">
        <v>25</v>
      </c>
      <c r="F11" s="58" t="s">
        <v>26</v>
      </c>
      <c r="G11" s="78"/>
      <c r="H11" s="78"/>
      <c r="I11" s="14"/>
    </row>
    <row r="12" spans="1:9" ht="24.95" customHeight="1">
      <c r="A12" s="12"/>
      <c r="B12" s="73" t="s">
        <v>10</v>
      </c>
      <c r="C12" s="57" t="s">
        <v>23</v>
      </c>
      <c r="D12" s="58" t="s">
        <v>24</v>
      </c>
      <c r="E12" s="57" t="s">
        <v>25</v>
      </c>
      <c r="F12" s="58" t="s">
        <v>26</v>
      </c>
      <c r="G12" s="78"/>
      <c r="H12" s="78"/>
      <c r="I12" s="14"/>
    </row>
    <row r="13" spans="1:9" ht="24.95" customHeight="1">
      <c r="A13" s="12"/>
      <c r="B13" s="73" t="s">
        <v>11</v>
      </c>
      <c r="C13" s="57" t="s">
        <v>27</v>
      </c>
      <c r="D13" s="58" t="s">
        <v>28</v>
      </c>
      <c r="E13" s="57" t="s">
        <v>19</v>
      </c>
      <c r="F13" s="58" t="s">
        <v>20</v>
      </c>
      <c r="G13" s="78"/>
      <c r="H13" s="78"/>
      <c r="I13" s="14"/>
    </row>
    <row r="14" spans="1:9" ht="24.95" customHeight="1">
      <c r="A14" s="12"/>
      <c r="B14" s="73" t="s">
        <v>12</v>
      </c>
      <c r="C14" s="57" t="s">
        <v>27</v>
      </c>
      <c r="D14" s="58" t="s">
        <v>28</v>
      </c>
      <c r="E14" s="57" t="s">
        <v>19</v>
      </c>
      <c r="F14" s="58" t="s">
        <v>20</v>
      </c>
      <c r="G14" s="78"/>
      <c r="H14" s="78"/>
      <c r="I14" s="14"/>
    </row>
    <row r="15" spans="1:9" ht="24.95" customHeight="1">
      <c r="A15" s="12"/>
      <c r="B15" s="73" t="s">
        <v>13</v>
      </c>
      <c r="C15" s="57" t="s">
        <v>23</v>
      </c>
      <c r="D15" s="58" t="s">
        <v>24</v>
      </c>
      <c r="E15" s="57" t="s">
        <v>25</v>
      </c>
      <c r="F15" s="58" t="s">
        <v>26</v>
      </c>
      <c r="G15" s="78"/>
      <c r="H15" s="78"/>
      <c r="I15" s="14"/>
    </row>
    <row r="16" spans="1:9" ht="24.95" customHeight="1">
      <c r="A16" s="12"/>
      <c r="B16" s="73" t="s">
        <v>14</v>
      </c>
      <c r="C16" s="57" t="s">
        <v>27</v>
      </c>
      <c r="D16" s="58" t="s">
        <v>28</v>
      </c>
      <c r="E16" s="57" t="s">
        <v>19</v>
      </c>
      <c r="F16" s="58" t="s">
        <v>20</v>
      </c>
      <c r="G16" s="78"/>
      <c r="H16" s="78"/>
      <c r="I16" s="14"/>
    </row>
    <row r="17" spans="1:9" ht="24.95" customHeight="1">
      <c r="A17" s="12"/>
      <c r="B17" s="73"/>
      <c r="C17" s="60"/>
      <c r="D17" s="61"/>
      <c r="E17" s="60"/>
      <c r="F17" s="61"/>
      <c r="G17" s="78"/>
      <c r="H17" s="78"/>
      <c r="I17" s="14"/>
    </row>
    <row r="18" spans="1:9" ht="24.95" customHeight="1">
      <c r="A18" s="12"/>
      <c r="B18" s="74"/>
      <c r="C18" s="63"/>
      <c r="D18" s="64"/>
      <c r="E18" s="63"/>
      <c r="F18" s="64"/>
      <c r="G18" s="92"/>
      <c r="H18" s="92"/>
      <c r="I18" s="14"/>
    </row>
    <row r="19" spans="1:9" ht="5.0999999999999996" customHeight="1">
      <c r="A19" s="12"/>
      <c r="B19" s="65"/>
      <c r="C19" s="65"/>
      <c r="D19" s="65"/>
      <c r="E19" s="65"/>
      <c r="F19" s="65"/>
      <c r="G19" s="65"/>
      <c r="H19" s="65"/>
      <c r="I19" s="14"/>
    </row>
    <row r="20" spans="1:9" ht="38.25" customHeight="1">
      <c r="A20" s="12"/>
      <c r="B20" s="66" t="s">
        <v>2</v>
      </c>
      <c r="C20" s="70"/>
      <c r="D20" s="71"/>
      <c r="E20" s="69"/>
      <c r="F20" s="71"/>
      <c r="G20" s="69"/>
      <c r="H20" s="66" t="s">
        <v>15</v>
      </c>
      <c r="I20" s="14"/>
    </row>
    <row r="21" spans="1:9" ht="24.95" customHeight="1">
      <c r="A21" s="12"/>
      <c r="B21" s="72" t="s">
        <v>8</v>
      </c>
      <c r="C21" s="67"/>
      <c r="D21" s="67"/>
      <c r="E21" s="67" t="str">
        <f>IF(D21="","",IFERROR(D21/C21,""))</f>
        <v/>
      </c>
      <c r="F21" s="67"/>
      <c r="G21" s="67" t="str">
        <f>IF(F21="","",IFERROR(F21/C21,""))</f>
        <v/>
      </c>
      <c r="H21" s="53" t="s">
        <v>16</v>
      </c>
      <c r="I21" s="14"/>
    </row>
    <row r="22" spans="1:9" ht="24.95" customHeight="1">
      <c r="A22" s="12"/>
      <c r="B22" s="73" t="s">
        <v>9</v>
      </c>
      <c r="C22" s="59"/>
      <c r="D22" s="59"/>
      <c r="E22" s="59" t="str">
        <f t="shared" ref="E22:E29" si="0">IF(D22="","",IFERROR(D22/C22,""))</f>
        <v/>
      </c>
      <c r="F22" s="59"/>
      <c r="G22" s="59" t="str">
        <f t="shared" ref="G22:G29" si="1">IF(F22="","",IFERROR(F22/C22,""))</f>
        <v/>
      </c>
      <c r="H22" s="56" t="s">
        <v>16</v>
      </c>
      <c r="I22" s="14"/>
    </row>
    <row r="23" spans="1:9" ht="24.95" customHeight="1">
      <c r="A23" s="12"/>
      <c r="B23" s="73" t="s">
        <v>10</v>
      </c>
      <c r="C23" s="59"/>
      <c r="D23" s="59"/>
      <c r="E23" s="59" t="str">
        <f t="shared" si="0"/>
        <v/>
      </c>
      <c r="F23" s="59"/>
      <c r="G23" s="59" t="str">
        <f t="shared" si="1"/>
        <v/>
      </c>
      <c r="H23" s="56" t="s">
        <v>16</v>
      </c>
      <c r="I23" s="14"/>
    </row>
    <row r="24" spans="1:9" ht="24.95" customHeight="1">
      <c r="A24" s="12"/>
      <c r="B24" s="73" t="s">
        <v>11</v>
      </c>
      <c r="C24" s="59"/>
      <c r="D24" s="59"/>
      <c r="E24" s="59" t="str">
        <f t="shared" si="0"/>
        <v/>
      </c>
      <c r="F24" s="59"/>
      <c r="G24" s="59" t="str">
        <f t="shared" si="1"/>
        <v/>
      </c>
      <c r="H24" s="56" t="s">
        <v>16</v>
      </c>
      <c r="I24" s="14"/>
    </row>
    <row r="25" spans="1:9" ht="24.95" customHeight="1">
      <c r="A25" s="12"/>
      <c r="B25" s="73" t="s">
        <v>12</v>
      </c>
      <c r="C25" s="59"/>
      <c r="D25" s="59"/>
      <c r="E25" s="59" t="str">
        <f t="shared" si="0"/>
        <v/>
      </c>
      <c r="F25" s="59"/>
      <c r="G25" s="59" t="str">
        <f t="shared" si="1"/>
        <v/>
      </c>
      <c r="H25" s="56" t="s">
        <v>16</v>
      </c>
      <c r="I25" s="14"/>
    </row>
    <row r="26" spans="1:9" ht="24.95" customHeight="1">
      <c r="A26" s="12"/>
      <c r="B26" s="73" t="s">
        <v>13</v>
      </c>
      <c r="C26" s="59"/>
      <c r="D26" s="59"/>
      <c r="E26" s="59" t="str">
        <f t="shared" si="0"/>
        <v/>
      </c>
      <c r="F26" s="59"/>
      <c r="G26" s="59" t="str">
        <f t="shared" si="1"/>
        <v/>
      </c>
      <c r="H26" s="56" t="s">
        <v>16</v>
      </c>
      <c r="I26" s="14"/>
    </row>
    <row r="27" spans="1:9" ht="24.95" customHeight="1">
      <c r="A27" s="12"/>
      <c r="B27" s="73" t="s">
        <v>14</v>
      </c>
      <c r="C27" s="59"/>
      <c r="D27" s="59"/>
      <c r="E27" s="59" t="str">
        <f t="shared" si="0"/>
        <v/>
      </c>
      <c r="F27" s="59"/>
      <c r="G27" s="59" t="str">
        <f t="shared" si="1"/>
        <v/>
      </c>
      <c r="H27" s="56" t="s">
        <v>16</v>
      </c>
      <c r="I27" s="14"/>
    </row>
    <row r="28" spans="1:9" ht="24.95" customHeight="1">
      <c r="A28" s="12"/>
      <c r="B28" s="73"/>
      <c r="C28" s="59"/>
      <c r="D28" s="59"/>
      <c r="E28" s="59" t="str">
        <f t="shared" si="0"/>
        <v/>
      </c>
      <c r="F28" s="59"/>
      <c r="G28" s="59" t="str">
        <f t="shared" si="1"/>
        <v/>
      </c>
      <c r="H28" s="56" t="s">
        <v>16</v>
      </c>
      <c r="I28" s="14"/>
    </row>
    <row r="29" spans="1:9" ht="24.95" customHeight="1">
      <c r="A29" s="12"/>
      <c r="B29" s="74"/>
      <c r="C29" s="62"/>
      <c r="D29" s="62"/>
      <c r="E29" s="62" t="str">
        <f t="shared" si="0"/>
        <v/>
      </c>
      <c r="F29" s="62"/>
      <c r="G29" s="62" t="str">
        <f t="shared" si="1"/>
        <v/>
      </c>
      <c r="H29" s="68" t="s">
        <v>16</v>
      </c>
      <c r="I29" s="14"/>
    </row>
    <row r="30" spans="1:9" ht="5.0999999999999996" customHeight="1">
      <c r="A30" s="12"/>
      <c r="B30" s="65"/>
      <c r="C30" s="65"/>
      <c r="D30" s="65"/>
      <c r="E30" s="65"/>
      <c r="F30" s="65"/>
      <c r="G30" s="65"/>
      <c r="H30" s="65"/>
      <c r="I30" s="14"/>
    </row>
    <row r="31" spans="1:9">
      <c r="A31" s="12"/>
      <c r="B31" s="65" t="s">
        <v>17</v>
      </c>
      <c r="C31" s="65"/>
      <c r="D31" s="65"/>
      <c r="E31" s="65"/>
      <c r="F31" s="65"/>
      <c r="G31" s="65"/>
      <c r="H31" s="65"/>
      <c r="I31" s="14"/>
    </row>
    <row r="32" spans="1:9" ht="39.950000000000003" customHeight="1">
      <c r="A32" s="12"/>
      <c r="B32" s="83" t="s">
        <v>18</v>
      </c>
      <c r="C32" s="83"/>
      <c r="D32" s="97" t="s">
        <v>29</v>
      </c>
      <c r="E32" s="83"/>
      <c r="F32" s="83"/>
      <c r="G32" s="83" t="s">
        <v>30</v>
      </c>
      <c r="H32" s="83"/>
      <c r="I32" s="14"/>
    </row>
    <row r="33" spans="1:9" ht="39.950000000000003" customHeight="1">
      <c r="A33" s="12"/>
      <c r="B33" s="83" t="s">
        <v>31</v>
      </c>
      <c r="C33" s="83"/>
      <c r="D33" s="83" t="s">
        <v>31</v>
      </c>
      <c r="E33" s="83"/>
      <c r="F33" s="83"/>
      <c r="G33" s="83" t="s">
        <v>31</v>
      </c>
      <c r="H33" s="83"/>
      <c r="I33" s="14"/>
    </row>
    <row r="34" spans="1:9" ht="5.0999999999999996" customHeight="1">
      <c r="A34" s="6"/>
      <c r="B34" s="13"/>
      <c r="C34" s="13"/>
      <c r="D34" s="13"/>
      <c r="E34" s="13"/>
      <c r="F34" s="13"/>
      <c r="G34" s="13"/>
      <c r="H34" s="13"/>
      <c r="I34" s="15"/>
    </row>
  </sheetData>
  <mergeCells count="26">
    <mergeCell ref="A1:B1"/>
    <mergeCell ref="C1:D1"/>
    <mergeCell ref="E1:I1"/>
    <mergeCell ref="B33:C33"/>
    <mergeCell ref="D33:F33"/>
    <mergeCell ref="G33:H33"/>
    <mergeCell ref="E4:H4"/>
    <mergeCell ref="E5:H5"/>
    <mergeCell ref="E6:H6"/>
    <mergeCell ref="G18:H18"/>
    <mergeCell ref="B8:B9"/>
    <mergeCell ref="G8:H9"/>
    <mergeCell ref="B32:C32"/>
    <mergeCell ref="D32:F32"/>
    <mergeCell ref="G32:H32"/>
    <mergeCell ref="G12:H12"/>
    <mergeCell ref="G13:H13"/>
    <mergeCell ref="G14:H14"/>
    <mergeCell ref="G15:H15"/>
    <mergeCell ref="G16:H16"/>
    <mergeCell ref="G17:H17"/>
    <mergeCell ref="C8:D8"/>
    <mergeCell ref="E8:F8"/>
    <mergeCell ref="G10:H10"/>
    <mergeCell ref="G11:H11"/>
    <mergeCell ref="B3:C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4999-2C79-430C-BB03-7390B7C135D7}">
  <dimension ref="A1:S30"/>
  <sheetViews>
    <sheetView view="pageBreakPreview" topLeftCell="A16" zoomScaleNormal="100" zoomScaleSheetLayoutView="100" workbookViewId="0">
      <selection activeCell="L13" sqref="L13:L14"/>
    </sheetView>
  </sheetViews>
  <sheetFormatPr defaultRowHeight="18.75"/>
  <cols>
    <col min="1" max="1" width="0.875" customWidth="1"/>
    <col min="2" max="2" width="14.625" customWidth="1"/>
    <col min="3" max="15" width="7.625" customWidth="1"/>
    <col min="16" max="16" width="0.875" customWidth="1"/>
    <col min="18" max="19" width="0" hidden="1" customWidth="1"/>
  </cols>
  <sheetData>
    <row r="1" spans="1:19" ht="24.95" customHeight="1">
      <c r="A1" s="111" t="s">
        <v>74</v>
      </c>
      <c r="B1" s="111"/>
      <c r="C1" s="112" t="s">
        <v>73</v>
      </c>
      <c r="D1" s="112"/>
      <c r="E1" s="11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>
        <v>1</v>
      </c>
      <c r="S1" s="33">
        <f>R1/2</f>
        <v>0.5</v>
      </c>
    </row>
    <row r="2" spans="1:19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4"/>
    </row>
    <row r="3" spans="1:19" ht="30" customHeight="1">
      <c r="A3" s="12"/>
      <c r="B3" s="113" t="s">
        <v>2</v>
      </c>
      <c r="C3" s="115"/>
      <c r="D3" s="116"/>
      <c r="E3" s="117"/>
      <c r="F3" s="31"/>
      <c r="G3" s="98" t="s">
        <v>75</v>
      </c>
      <c r="H3" s="98"/>
      <c r="I3" s="99"/>
      <c r="J3" s="121" t="s">
        <v>7</v>
      </c>
      <c r="K3" s="122"/>
      <c r="L3" s="122"/>
      <c r="M3" s="122"/>
      <c r="N3" s="122"/>
      <c r="O3" s="123"/>
      <c r="P3" s="14"/>
    </row>
    <row r="4" spans="1:19" ht="30" customHeight="1">
      <c r="A4" s="12"/>
      <c r="B4" s="114"/>
      <c r="C4" s="118"/>
      <c r="D4" s="119"/>
      <c r="E4" s="120"/>
      <c r="F4" s="32"/>
      <c r="G4" s="100" t="s">
        <v>76</v>
      </c>
      <c r="H4" s="100"/>
      <c r="I4" s="101"/>
      <c r="J4" s="121"/>
      <c r="K4" s="122"/>
      <c r="L4" s="122"/>
      <c r="M4" s="122"/>
      <c r="N4" s="122"/>
      <c r="O4" s="123"/>
      <c r="P4" s="14"/>
    </row>
    <row r="5" spans="1:19">
      <c r="A5" s="1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4"/>
    </row>
    <row r="6" spans="1:19" ht="30" customHeight="1">
      <c r="A6" s="12"/>
      <c r="B6" s="7"/>
      <c r="C6" s="7"/>
      <c r="D6" s="126" t="s">
        <v>70</v>
      </c>
      <c r="E6" s="112"/>
      <c r="F6" s="112"/>
      <c r="G6" s="112"/>
      <c r="H6" s="112"/>
      <c r="I6" s="127"/>
      <c r="J6" s="128" t="s">
        <v>71</v>
      </c>
      <c r="K6" s="112"/>
      <c r="L6" s="112"/>
      <c r="M6" s="112"/>
      <c r="N6" s="112"/>
      <c r="O6" s="112"/>
      <c r="P6" s="14"/>
    </row>
    <row r="7" spans="1:19" ht="37.5">
      <c r="A7" s="12"/>
      <c r="B7" s="81" t="s">
        <v>33</v>
      </c>
      <c r="C7" s="81"/>
      <c r="D7" s="2">
        <v>1</v>
      </c>
      <c r="E7" s="2">
        <v>2</v>
      </c>
      <c r="F7" s="2">
        <v>3</v>
      </c>
      <c r="G7" s="2">
        <v>4</v>
      </c>
      <c r="H7" s="2">
        <v>5</v>
      </c>
      <c r="I7" s="22" t="s">
        <v>61</v>
      </c>
      <c r="J7" s="18">
        <v>6</v>
      </c>
      <c r="K7" s="2">
        <v>7</v>
      </c>
      <c r="L7" s="2">
        <v>8</v>
      </c>
      <c r="M7" s="2">
        <v>9</v>
      </c>
      <c r="N7" s="2">
        <v>10</v>
      </c>
      <c r="O7" s="8" t="s">
        <v>61</v>
      </c>
      <c r="P7" s="14"/>
    </row>
    <row r="8" spans="1:19" ht="30" customHeight="1">
      <c r="A8" s="12"/>
      <c r="B8" s="81" t="s">
        <v>34</v>
      </c>
      <c r="C8" s="81"/>
      <c r="D8" s="1"/>
      <c r="E8" s="1"/>
      <c r="F8" s="1"/>
      <c r="G8" s="1"/>
      <c r="H8" s="1"/>
      <c r="I8" s="23"/>
      <c r="J8" s="21"/>
      <c r="K8" s="1"/>
      <c r="L8" s="1"/>
      <c r="M8" s="1"/>
      <c r="N8" s="1"/>
      <c r="O8" s="20"/>
      <c r="P8" s="14"/>
    </row>
    <row r="9" spans="1:19" ht="30" customHeight="1">
      <c r="A9" s="12"/>
      <c r="B9" s="3" t="s">
        <v>35</v>
      </c>
      <c r="C9" s="19" t="s">
        <v>44</v>
      </c>
      <c r="D9" s="1"/>
      <c r="E9" s="1"/>
      <c r="F9" s="1"/>
      <c r="G9" s="1"/>
      <c r="H9" s="1"/>
      <c r="I9" s="23"/>
      <c r="J9" s="21"/>
      <c r="K9" s="1"/>
      <c r="L9" s="1"/>
      <c r="M9" s="1"/>
      <c r="N9" s="1"/>
      <c r="O9" s="20"/>
      <c r="P9" s="14"/>
    </row>
    <row r="10" spans="1:19" ht="30" customHeight="1">
      <c r="A10" s="12"/>
      <c r="B10" s="3" t="s">
        <v>36</v>
      </c>
      <c r="C10" s="19" t="s">
        <v>45</v>
      </c>
      <c r="D10" s="1"/>
      <c r="E10" s="1"/>
      <c r="F10" s="1"/>
      <c r="G10" s="1"/>
      <c r="H10" s="1"/>
      <c r="I10" s="23"/>
      <c r="J10" s="21"/>
      <c r="K10" s="1"/>
      <c r="L10" s="1"/>
      <c r="M10" s="1"/>
      <c r="N10" s="1"/>
      <c r="O10" s="20"/>
      <c r="P10" s="14"/>
    </row>
    <row r="11" spans="1:19" ht="30" customHeight="1">
      <c r="A11" s="12"/>
      <c r="B11" s="3" t="s">
        <v>50</v>
      </c>
      <c r="C11" s="19" t="s">
        <v>46</v>
      </c>
      <c r="D11" s="35" t="str">
        <f>IF(OR(D9="",D10=""),"",D9-D10)</f>
        <v/>
      </c>
      <c r="E11" s="35" t="str">
        <f t="shared" ref="E11:H11" si="0">IF(OR(E9="",E10=""),"",E9-E10)</f>
        <v/>
      </c>
      <c r="F11" s="35" t="str">
        <f t="shared" si="0"/>
        <v/>
      </c>
      <c r="G11" s="35" t="str">
        <f t="shared" si="0"/>
        <v/>
      </c>
      <c r="H11" s="35" t="str">
        <f t="shared" si="0"/>
        <v/>
      </c>
      <c r="I11" s="23"/>
      <c r="J11" s="75" t="str">
        <f t="shared" ref="J11:N11" si="1">IF(OR(J9="",J10=""),"",J9-J10)</f>
        <v/>
      </c>
      <c r="K11" s="35" t="str">
        <f t="shared" si="1"/>
        <v/>
      </c>
      <c r="L11" s="35" t="str">
        <f t="shared" si="1"/>
        <v/>
      </c>
      <c r="M11" s="35" t="str">
        <f t="shared" si="1"/>
        <v/>
      </c>
      <c r="N11" s="35" t="str">
        <f t="shared" si="1"/>
        <v/>
      </c>
      <c r="O11" s="20"/>
      <c r="P11" s="14"/>
    </row>
    <row r="12" spans="1:19" ht="60" customHeight="1">
      <c r="A12" s="12"/>
      <c r="B12" s="3" t="s">
        <v>37</v>
      </c>
      <c r="C12" s="19" t="s">
        <v>38</v>
      </c>
      <c r="D12" s="82"/>
      <c r="E12" s="82"/>
      <c r="F12" s="82"/>
      <c r="G12" s="82"/>
      <c r="H12" s="82"/>
      <c r="I12" s="34" t="str">
        <f>IF(COUNT(D11:H11)&lt;&gt;5,"",SUM(D11:H11)/5)</f>
        <v/>
      </c>
      <c r="J12" s="123"/>
      <c r="K12" s="82"/>
      <c r="L12" s="82"/>
      <c r="M12" s="82"/>
      <c r="N12" s="82"/>
      <c r="O12" s="35" t="str">
        <f>IF(COUNT(D11:H11,J11:N11)&lt;&gt;10,"",SUM(D11:H11,J11:N11)/10)</f>
        <v/>
      </c>
      <c r="P12" s="14"/>
    </row>
    <row r="13" spans="1:19" ht="30" customHeight="1" thickBot="1">
      <c r="A13" s="12"/>
      <c r="B13" s="107" t="s">
        <v>51</v>
      </c>
      <c r="C13" s="19" t="s">
        <v>47</v>
      </c>
      <c r="D13" s="36" t="str">
        <f>IFERROR(D11-$I$12,"")</f>
        <v/>
      </c>
      <c r="E13" s="36" t="str">
        <f t="shared" ref="E13:H13" si="2">IFERROR(E11-$I$12,"")</f>
        <v/>
      </c>
      <c r="F13" s="36" t="str">
        <f t="shared" si="2"/>
        <v/>
      </c>
      <c r="G13" s="36" t="str">
        <f t="shared" si="2"/>
        <v/>
      </c>
      <c r="H13" s="36" t="str">
        <f t="shared" si="2"/>
        <v/>
      </c>
      <c r="I13" s="25"/>
      <c r="J13" s="102" t="str">
        <f>IFERROR(J11-$O$12,"")</f>
        <v/>
      </c>
      <c r="K13" s="102" t="str">
        <f t="shared" ref="K13:N13" si="3">IFERROR(K11-$O$12,"")</f>
        <v/>
      </c>
      <c r="L13" s="102" t="str">
        <f t="shared" si="3"/>
        <v/>
      </c>
      <c r="M13" s="102" t="str">
        <f t="shared" si="3"/>
        <v/>
      </c>
      <c r="N13" s="102" t="str">
        <f t="shared" si="3"/>
        <v/>
      </c>
      <c r="O13" s="104"/>
      <c r="P13" s="14"/>
    </row>
    <row r="14" spans="1:19" ht="30" customHeight="1" thickBot="1">
      <c r="A14" s="12"/>
      <c r="B14" s="107"/>
      <c r="C14" s="24" t="s">
        <v>47</v>
      </c>
      <c r="D14" s="30"/>
      <c r="E14" s="28"/>
      <c r="F14" s="28"/>
      <c r="G14" s="28"/>
      <c r="H14" s="28"/>
      <c r="I14" s="26"/>
      <c r="J14" s="103"/>
      <c r="K14" s="103"/>
      <c r="L14" s="103"/>
      <c r="M14" s="103"/>
      <c r="N14" s="103"/>
      <c r="O14" s="105"/>
      <c r="P14" s="14"/>
    </row>
    <row r="15" spans="1:19" ht="30" customHeight="1" thickBot="1">
      <c r="A15" s="12"/>
      <c r="B15" s="107" t="s">
        <v>52</v>
      </c>
      <c r="C15" s="19" t="s">
        <v>48</v>
      </c>
      <c r="D15" s="37" t="str">
        <f>IFERROR(D13^2,"")</f>
        <v/>
      </c>
      <c r="E15" s="37" t="str">
        <f t="shared" ref="E15:H15" si="4">IFERROR(E13^2,"")</f>
        <v/>
      </c>
      <c r="F15" s="37" t="str">
        <f t="shared" si="4"/>
        <v/>
      </c>
      <c r="G15" s="37" t="str">
        <f t="shared" si="4"/>
        <v/>
      </c>
      <c r="H15" s="37" t="str">
        <f t="shared" si="4"/>
        <v/>
      </c>
      <c r="I15" s="27"/>
      <c r="J15" s="102" t="str">
        <f>IFERROR(J13^2,"")</f>
        <v/>
      </c>
      <c r="K15" s="102" t="str">
        <f t="shared" ref="K15:N15" si="5">IFERROR(K13^2,"")</f>
        <v/>
      </c>
      <c r="L15" s="102" t="str">
        <f t="shared" si="5"/>
        <v/>
      </c>
      <c r="M15" s="102" t="str">
        <f t="shared" si="5"/>
        <v/>
      </c>
      <c r="N15" s="102" t="str">
        <f t="shared" si="5"/>
        <v/>
      </c>
      <c r="O15" s="104"/>
      <c r="P15" s="14"/>
    </row>
    <row r="16" spans="1:19" ht="30" customHeight="1" thickBot="1">
      <c r="A16" s="12"/>
      <c r="B16" s="107"/>
      <c r="C16" s="24" t="s">
        <v>48</v>
      </c>
      <c r="D16" s="30"/>
      <c r="E16" s="28"/>
      <c r="F16" s="28"/>
      <c r="G16" s="28"/>
      <c r="H16" s="28"/>
      <c r="I16" s="28"/>
      <c r="J16" s="103"/>
      <c r="K16" s="103"/>
      <c r="L16" s="103"/>
      <c r="M16" s="103"/>
      <c r="N16" s="103"/>
      <c r="O16" s="105"/>
      <c r="P16" s="14"/>
    </row>
    <row r="17" spans="1:16" ht="30" customHeight="1">
      <c r="A17" s="12"/>
      <c r="B17" s="3" t="s">
        <v>39</v>
      </c>
      <c r="C17" s="19" t="s">
        <v>49</v>
      </c>
      <c r="D17" s="109" t="s">
        <v>53</v>
      </c>
      <c r="E17" s="109"/>
      <c r="F17" s="109"/>
      <c r="G17" s="109"/>
      <c r="H17" s="109"/>
      <c r="I17" s="38" t="str">
        <f>IF(COUNT(D15:H15)&lt;&gt;5,"",SUM(D15:H15))</f>
        <v/>
      </c>
      <c r="J17" s="129" t="s">
        <v>66</v>
      </c>
      <c r="K17" s="130"/>
      <c r="L17" s="130"/>
      <c r="M17" s="130"/>
      <c r="N17" s="130"/>
      <c r="O17" s="39" t="str">
        <f>IF(COUNT(D15:H15,J15:N16)&lt;&gt;10,"",I17+SUM(J15:N16))</f>
        <v/>
      </c>
      <c r="P17" s="14"/>
    </row>
    <row r="18" spans="1:16" ht="60" customHeight="1">
      <c r="A18" s="12"/>
      <c r="B18" s="3" t="s">
        <v>40</v>
      </c>
      <c r="C18" s="19" t="s">
        <v>41</v>
      </c>
      <c r="D18" s="82"/>
      <c r="E18" s="82"/>
      <c r="F18" s="82"/>
      <c r="G18" s="82"/>
      <c r="H18" s="82"/>
      <c r="I18" s="40" t="str">
        <f>IFERROR(SQRT(I17/5),"")</f>
        <v/>
      </c>
      <c r="J18" s="123"/>
      <c r="K18" s="82"/>
      <c r="L18" s="82"/>
      <c r="M18" s="82"/>
      <c r="N18" s="82"/>
      <c r="O18" s="41" t="str">
        <f>IFERROR(SQRT(O17/10),"")</f>
        <v/>
      </c>
      <c r="P18" s="14"/>
    </row>
    <row r="19" spans="1:16" ht="60" customHeight="1">
      <c r="A19" s="12"/>
      <c r="B19" s="106" t="s">
        <v>54</v>
      </c>
      <c r="C19" s="106"/>
      <c r="D19" s="82"/>
      <c r="E19" s="82"/>
      <c r="F19" s="82"/>
      <c r="G19" s="82"/>
      <c r="H19" s="82"/>
      <c r="I19" s="40" t="str">
        <f>IF(I18="","",IFERROR(2*ABS(I12)/I18,0))</f>
        <v/>
      </c>
      <c r="J19" s="123"/>
      <c r="K19" s="82"/>
      <c r="L19" s="82"/>
      <c r="M19" s="82"/>
      <c r="N19" s="82"/>
      <c r="O19" s="41" t="str">
        <f>IF(O18="","",IFERROR(2*ABS(O12)/O18,0))</f>
        <v/>
      </c>
      <c r="P19" s="14"/>
    </row>
    <row r="20" spans="1:16" ht="60" customHeight="1">
      <c r="A20" s="12"/>
      <c r="B20" s="106" t="s">
        <v>55</v>
      </c>
      <c r="C20" s="106"/>
      <c r="D20" s="110" t="s">
        <v>56</v>
      </c>
      <c r="E20" s="110"/>
      <c r="F20" s="110"/>
      <c r="G20" s="110"/>
      <c r="H20" s="110"/>
      <c r="I20" s="22" t="str">
        <f>IF(I19="","",IF(I19&gt;2.78,"有","無"))</f>
        <v/>
      </c>
      <c r="J20" s="124" t="s">
        <v>67</v>
      </c>
      <c r="K20" s="110"/>
      <c r="L20" s="110"/>
      <c r="M20" s="110"/>
      <c r="N20" s="110"/>
      <c r="O20" s="8" t="str">
        <f>IF(O19="","",IF(O19&gt;2.26,"有","無"))</f>
        <v/>
      </c>
      <c r="P20" s="14"/>
    </row>
    <row r="21" spans="1:16" ht="60" customHeight="1">
      <c r="A21" s="12"/>
      <c r="B21" s="3" t="s">
        <v>42</v>
      </c>
      <c r="C21" s="19" t="s">
        <v>77</v>
      </c>
      <c r="D21" s="82"/>
      <c r="E21" s="82"/>
      <c r="F21" s="82"/>
      <c r="G21" s="82"/>
      <c r="H21" s="82"/>
      <c r="I21" s="42" t="str">
        <f>IFERROR(I17/4,"")</f>
        <v/>
      </c>
      <c r="J21" s="123"/>
      <c r="K21" s="82"/>
      <c r="L21" s="82"/>
      <c r="M21" s="82"/>
      <c r="N21" s="82"/>
      <c r="O21" s="43" t="str">
        <f>IFERROR(O17/9,"")</f>
        <v/>
      </c>
      <c r="P21" s="14"/>
    </row>
    <row r="22" spans="1:16" ht="60" customHeight="1">
      <c r="A22" s="12"/>
      <c r="B22" s="106" t="s">
        <v>57</v>
      </c>
      <c r="C22" s="106"/>
      <c r="D22" s="82"/>
      <c r="E22" s="82"/>
      <c r="F22" s="82"/>
      <c r="G22" s="82"/>
      <c r="H22" s="82"/>
      <c r="I22" s="42" t="str">
        <f>IFERROR(I21/$S$1,"")</f>
        <v/>
      </c>
      <c r="J22" s="123"/>
      <c r="K22" s="82"/>
      <c r="L22" s="82"/>
      <c r="M22" s="82"/>
      <c r="N22" s="82"/>
      <c r="O22" s="43" t="str">
        <f>IFERROR(O21/$S$1,"")</f>
        <v/>
      </c>
      <c r="P22" s="14"/>
    </row>
    <row r="23" spans="1:16" ht="60" customHeight="1">
      <c r="A23" s="12"/>
      <c r="B23" s="106" t="s">
        <v>58</v>
      </c>
      <c r="C23" s="106"/>
      <c r="D23" s="110" t="s">
        <v>59</v>
      </c>
      <c r="E23" s="110"/>
      <c r="F23" s="110"/>
      <c r="G23" s="110"/>
      <c r="H23" s="110"/>
      <c r="I23" s="22" t="str">
        <f>IF(I22="","",IF(I22&gt;2.37,"有","無"))</f>
        <v/>
      </c>
      <c r="J23" s="124" t="s">
        <v>68</v>
      </c>
      <c r="K23" s="110"/>
      <c r="L23" s="110"/>
      <c r="M23" s="110"/>
      <c r="N23" s="110"/>
      <c r="O23" s="8" t="str">
        <f>IF(O22="","",IF(O22&gt;1.88,"有","無"))</f>
        <v/>
      </c>
      <c r="P23" s="14"/>
    </row>
    <row r="24" spans="1:16" ht="30" customHeight="1">
      <c r="A24" s="12"/>
      <c r="B24" s="81" t="s">
        <v>43</v>
      </c>
      <c r="C24" s="81"/>
      <c r="D24" s="108" t="s">
        <v>60</v>
      </c>
      <c r="E24" s="108"/>
      <c r="F24" s="82" t="s">
        <v>62</v>
      </c>
      <c r="G24" s="82"/>
      <c r="H24" s="82"/>
      <c r="I24" s="29" t="s">
        <v>64</v>
      </c>
      <c r="J24" s="125" t="s">
        <v>60</v>
      </c>
      <c r="K24" s="108"/>
      <c r="L24" s="82" t="s">
        <v>62</v>
      </c>
      <c r="M24" s="82"/>
      <c r="N24" s="82"/>
      <c r="O24" s="2" t="s">
        <v>64</v>
      </c>
      <c r="P24" s="14"/>
    </row>
    <row r="25" spans="1:16" ht="30" customHeight="1">
      <c r="A25" s="12"/>
      <c r="B25" s="81"/>
      <c r="C25" s="81"/>
      <c r="D25" s="108"/>
      <c r="E25" s="108"/>
      <c r="F25" s="82" t="s">
        <v>63</v>
      </c>
      <c r="G25" s="82"/>
      <c r="H25" s="82"/>
      <c r="I25" s="29" t="s">
        <v>65</v>
      </c>
      <c r="J25" s="125"/>
      <c r="K25" s="108"/>
      <c r="L25" s="82" t="s">
        <v>63</v>
      </c>
      <c r="M25" s="82"/>
      <c r="N25" s="82"/>
      <c r="O25" s="2" t="s">
        <v>69</v>
      </c>
      <c r="P25" s="14"/>
    </row>
    <row r="26" spans="1:16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4"/>
    </row>
    <row r="27" spans="1:16" ht="25.5">
      <c r="A27" s="12"/>
      <c r="B27" s="44" t="s">
        <v>17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4"/>
    </row>
    <row r="28" spans="1:16" ht="30" customHeight="1">
      <c r="A28" s="12"/>
      <c r="B28" s="112" t="s">
        <v>18</v>
      </c>
      <c r="C28" s="112"/>
      <c r="D28" s="112"/>
      <c r="E28" s="112"/>
      <c r="F28" s="112" t="s">
        <v>73</v>
      </c>
      <c r="G28" s="112"/>
      <c r="H28" s="112"/>
      <c r="I28" s="112"/>
      <c r="J28" s="112"/>
      <c r="K28" s="112" t="s">
        <v>30</v>
      </c>
      <c r="L28" s="112"/>
      <c r="M28" s="112"/>
      <c r="N28" s="112"/>
      <c r="O28" s="112"/>
      <c r="P28" s="14"/>
    </row>
    <row r="29" spans="1:16" ht="30" customHeight="1">
      <c r="A29" s="12"/>
      <c r="B29" s="45" t="s">
        <v>72</v>
      </c>
      <c r="C29" s="112" t="s">
        <v>16</v>
      </c>
      <c r="D29" s="112"/>
      <c r="E29" s="112"/>
      <c r="F29" s="112" t="s">
        <v>16</v>
      </c>
      <c r="G29" s="112"/>
      <c r="H29" s="112"/>
      <c r="I29" s="112"/>
      <c r="J29" s="112"/>
      <c r="K29" s="112" t="s">
        <v>16</v>
      </c>
      <c r="L29" s="112"/>
      <c r="M29" s="112"/>
      <c r="N29" s="112"/>
      <c r="O29" s="112"/>
      <c r="P29" s="14"/>
    </row>
    <row r="30" spans="1:16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5"/>
    </row>
  </sheetData>
  <mergeCells count="60">
    <mergeCell ref="C29:E29"/>
    <mergeCell ref="F29:J29"/>
    <mergeCell ref="K29:O29"/>
    <mergeCell ref="C1:E1"/>
    <mergeCell ref="F1:P1"/>
    <mergeCell ref="J6:O6"/>
    <mergeCell ref="J12:N12"/>
    <mergeCell ref="J17:N17"/>
    <mergeCell ref="J18:N18"/>
    <mergeCell ref="J19:N19"/>
    <mergeCell ref="J20:N20"/>
    <mergeCell ref="J21:N21"/>
    <mergeCell ref="D22:H22"/>
    <mergeCell ref="D23:H23"/>
    <mergeCell ref="F24:H24"/>
    <mergeCell ref="F25:H25"/>
    <mergeCell ref="A1:B1"/>
    <mergeCell ref="B28:E28"/>
    <mergeCell ref="F28:J28"/>
    <mergeCell ref="K28:O28"/>
    <mergeCell ref="B3:B4"/>
    <mergeCell ref="C3:E4"/>
    <mergeCell ref="J3:O3"/>
    <mergeCell ref="J4:O4"/>
    <mergeCell ref="J22:N22"/>
    <mergeCell ref="J23:N23"/>
    <mergeCell ref="J24:K25"/>
    <mergeCell ref="L24:N24"/>
    <mergeCell ref="L25:N25"/>
    <mergeCell ref="D6:I6"/>
    <mergeCell ref="B7:C7"/>
    <mergeCell ref="B8:C8"/>
    <mergeCell ref="B19:C19"/>
    <mergeCell ref="B15:B16"/>
    <mergeCell ref="B13:B14"/>
    <mergeCell ref="D24:E25"/>
    <mergeCell ref="D12:H12"/>
    <mergeCell ref="D17:H17"/>
    <mergeCell ref="D18:H18"/>
    <mergeCell ref="D19:H19"/>
    <mergeCell ref="D20:H20"/>
    <mergeCell ref="D21:H21"/>
    <mergeCell ref="B24:C25"/>
    <mergeCell ref="B20:C20"/>
    <mergeCell ref="B22:C22"/>
    <mergeCell ref="B23:C23"/>
    <mergeCell ref="G3:I3"/>
    <mergeCell ref="G4:I4"/>
    <mergeCell ref="N13:N14"/>
    <mergeCell ref="O13:O14"/>
    <mergeCell ref="J15:J16"/>
    <mergeCell ref="K15:K16"/>
    <mergeCell ref="L15:L16"/>
    <mergeCell ref="M15:M16"/>
    <mergeCell ref="N15:N16"/>
    <mergeCell ref="O15:O16"/>
    <mergeCell ref="J13:J14"/>
    <mergeCell ref="K13:K14"/>
    <mergeCell ref="L13:L14"/>
    <mergeCell ref="M13:M14"/>
  </mergeCells>
  <phoneticPr fontId="1"/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>
                  <from>
                    <xdr:col>5</xdr:col>
                    <xdr:colOff>276225</xdr:colOff>
                    <xdr:row>2</xdr:row>
                    <xdr:rowOff>9525</xdr:rowOff>
                  </from>
                  <to>
                    <xdr:col>5</xdr:col>
                    <xdr:colOff>533400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>
                  <from>
                    <xdr:col>5</xdr:col>
                    <xdr:colOff>276225</xdr:colOff>
                    <xdr:row>3</xdr:row>
                    <xdr:rowOff>9525</xdr:rowOff>
                  </from>
                  <to>
                    <xdr:col>5</xdr:col>
                    <xdr:colOff>533400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4</xdr:col>
                    <xdr:colOff>514350</xdr:colOff>
                    <xdr:row>1</xdr:row>
                    <xdr:rowOff>85725</xdr:rowOff>
                  </from>
                  <to>
                    <xdr:col>6</xdr:col>
                    <xdr:colOff>114300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F07A-6415-4506-B765-0F2F327CBF12}">
  <dimension ref="A1:M14"/>
  <sheetViews>
    <sheetView tabSelected="1" workbookViewId="0">
      <selection activeCell="L3" sqref="L3"/>
    </sheetView>
  </sheetViews>
  <sheetFormatPr defaultRowHeight="18.75"/>
  <cols>
    <col min="1" max="1" width="1.75" customWidth="1"/>
    <col min="4" max="8" width="17.875" customWidth="1"/>
    <col min="9" max="9" width="3.375" customWidth="1"/>
    <col min="14" max="14" width="2.5" customWidth="1"/>
  </cols>
  <sheetData>
    <row r="1" spans="1:13">
      <c r="A1" s="9"/>
      <c r="B1" s="10"/>
      <c r="C1" s="10"/>
      <c r="D1" s="10"/>
      <c r="E1" s="10"/>
      <c r="F1" s="10"/>
      <c r="G1" s="10"/>
      <c r="H1" s="10"/>
      <c r="I1" s="11"/>
    </row>
    <row r="2" spans="1:13" ht="37.5" customHeight="1">
      <c r="A2" s="12"/>
      <c r="B2" s="115" t="s">
        <v>2</v>
      </c>
      <c r="C2" s="115"/>
      <c r="D2" s="116"/>
      <c r="E2" s="117"/>
      <c r="F2" s="16" t="s">
        <v>78</v>
      </c>
      <c r="G2" s="82" t="s">
        <v>7</v>
      </c>
      <c r="H2" s="82"/>
      <c r="I2" s="48"/>
      <c r="J2" s="47"/>
      <c r="K2" s="47"/>
      <c r="L2" s="47"/>
      <c r="M2" s="47"/>
    </row>
    <row r="3" spans="1:13" ht="37.5" customHeight="1">
      <c r="A3" s="12"/>
      <c r="B3" s="118"/>
      <c r="C3" s="118"/>
      <c r="D3" s="119"/>
      <c r="E3" s="120"/>
      <c r="F3" s="17" t="s">
        <v>79</v>
      </c>
      <c r="G3" s="82"/>
      <c r="H3" s="82"/>
      <c r="I3" s="48"/>
      <c r="J3" s="47"/>
      <c r="K3" s="47"/>
      <c r="L3" s="47"/>
      <c r="M3" s="47"/>
    </row>
    <row r="4" spans="1:13">
      <c r="A4" s="12"/>
      <c r="B4" s="7"/>
      <c r="C4" s="7"/>
      <c r="D4" s="7"/>
      <c r="E4" s="7"/>
      <c r="F4" s="7"/>
      <c r="G4" s="7"/>
      <c r="H4" s="7"/>
      <c r="I4" s="14"/>
    </row>
    <row r="5" spans="1:13" ht="41.25" customHeight="1">
      <c r="A5" s="12"/>
      <c r="B5" s="81" t="s">
        <v>33</v>
      </c>
      <c r="C5" s="81"/>
      <c r="D5" s="2">
        <v>1</v>
      </c>
      <c r="E5" s="2">
        <v>2</v>
      </c>
      <c r="F5" s="2">
        <v>3</v>
      </c>
      <c r="G5" s="2">
        <v>4</v>
      </c>
      <c r="H5" s="2">
        <v>5</v>
      </c>
      <c r="I5" s="49"/>
      <c r="J5" s="46"/>
      <c r="K5" s="46"/>
      <c r="L5" s="46"/>
      <c r="M5" s="46"/>
    </row>
    <row r="6" spans="1:13" ht="41.25" customHeight="1">
      <c r="A6" s="12"/>
      <c r="B6" s="133" t="s">
        <v>34</v>
      </c>
      <c r="C6" s="133"/>
      <c r="D6" s="4"/>
      <c r="E6" s="4"/>
      <c r="F6" s="4"/>
      <c r="G6" s="4"/>
      <c r="H6" s="4"/>
      <c r="I6" s="14"/>
    </row>
    <row r="7" spans="1:13" ht="41.25" customHeight="1">
      <c r="A7" s="12"/>
      <c r="B7" s="132" t="s">
        <v>80</v>
      </c>
      <c r="C7" s="132"/>
      <c r="D7" s="50"/>
      <c r="E7" s="50"/>
      <c r="F7" s="50"/>
      <c r="G7" s="50"/>
      <c r="H7" s="50"/>
      <c r="I7" s="14"/>
    </row>
    <row r="8" spans="1:13" ht="41.25" customHeight="1">
      <c r="A8" s="12"/>
      <c r="B8" s="131" t="s">
        <v>81</v>
      </c>
      <c r="C8" s="131"/>
      <c r="D8" s="5"/>
      <c r="E8" s="5"/>
      <c r="F8" s="5"/>
      <c r="G8" s="5"/>
      <c r="H8" s="5"/>
      <c r="I8" s="14"/>
    </row>
    <row r="9" spans="1:13">
      <c r="A9" s="12"/>
      <c r="B9" s="7"/>
      <c r="C9" s="7"/>
      <c r="D9" s="7"/>
      <c r="E9" s="7"/>
      <c r="F9" s="7"/>
      <c r="G9" s="7"/>
      <c r="H9" s="7"/>
      <c r="I9" s="14"/>
    </row>
    <row r="10" spans="1:13" ht="41.25" customHeight="1">
      <c r="A10" s="12"/>
      <c r="B10" s="81" t="s">
        <v>33</v>
      </c>
      <c r="C10" s="81"/>
      <c r="D10" s="2">
        <v>6</v>
      </c>
      <c r="E10" s="2">
        <v>7</v>
      </c>
      <c r="F10" s="2">
        <v>8</v>
      </c>
      <c r="G10" s="2">
        <v>9</v>
      </c>
      <c r="H10" s="2">
        <v>10</v>
      </c>
      <c r="I10" s="49"/>
      <c r="J10" s="46"/>
      <c r="K10" s="46"/>
      <c r="L10" s="46"/>
      <c r="M10" s="46"/>
    </row>
    <row r="11" spans="1:13" ht="41.25" customHeight="1">
      <c r="A11" s="12"/>
      <c r="B11" s="133" t="s">
        <v>34</v>
      </c>
      <c r="C11" s="133"/>
      <c r="D11" s="4"/>
      <c r="E11" s="4"/>
      <c r="F11" s="4"/>
      <c r="G11" s="4"/>
      <c r="H11" s="4"/>
      <c r="I11" s="14"/>
    </row>
    <row r="12" spans="1:13" ht="41.25" customHeight="1">
      <c r="A12" s="12"/>
      <c r="B12" s="132" t="s">
        <v>80</v>
      </c>
      <c r="C12" s="132"/>
      <c r="D12" s="50"/>
      <c r="E12" s="50"/>
      <c r="F12" s="50"/>
      <c r="G12" s="50"/>
      <c r="H12" s="50"/>
      <c r="I12" s="14"/>
    </row>
    <row r="13" spans="1:13" ht="41.25" customHeight="1">
      <c r="A13" s="12"/>
      <c r="B13" s="131" t="s">
        <v>81</v>
      </c>
      <c r="C13" s="131"/>
      <c r="D13" s="5"/>
      <c r="E13" s="5"/>
      <c r="F13" s="5"/>
      <c r="G13" s="5"/>
      <c r="H13" s="5"/>
      <c r="I13" s="14"/>
    </row>
    <row r="14" spans="1:13">
      <c r="A14" s="6"/>
      <c r="B14" s="13"/>
      <c r="C14" s="13"/>
      <c r="D14" s="13"/>
      <c r="E14" s="13"/>
      <c r="F14" s="13"/>
      <c r="G14" s="13"/>
      <c r="H14" s="13"/>
      <c r="I14" s="15"/>
    </row>
  </sheetData>
  <mergeCells count="12">
    <mergeCell ref="G2:H2"/>
    <mergeCell ref="G3:H3"/>
    <mergeCell ref="B5:C5"/>
    <mergeCell ref="B6:C6"/>
    <mergeCell ref="B12:C12"/>
    <mergeCell ref="B13:C13"/>
    <mergeCell ref="C2:E3"/>
    <mergeCell ref="B7:C7"/>
    <mergeCell ref="B8:C8"/>
    <mergeCell ref="B10:C10"/>
    <mergeCell ref="B11:C11"/>
    <mergeCell ref="B2:B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様式４</vt:lpstr>
      <vt:lpstr>対物検査データ記入シート</vt:lpstr>
      <vt:lpstr>様式１!Print_Area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SEKKEI-5</dc:creator>
  <cp:lastModifiedBy>SEKKEI-5</cp:lastModifiedBy>
  <cp:lastPrinted>2021-02-20T02:20:00Z</cp:lastPrinted>
  <dcterms:created xsi:type="dcterms:W3CDTF">2021-02-16T06:20:40Z</dcterms:created>
  <dcterms:modified xsi:type="dcterms:W3CDTF">2021-03-01T02:06:24Z</dcterms:modified>
</cp:coreProperties>
</file>